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anne.roussel\SOLTHIS\OPPERA phase 2 - Docs\13. Toolkit\2. Laboratoire\2. Habilitation du personnel à la CV - Revu ND-EG\VF\"/>
    </mc:Choice>
  </mc:AlternateContent>
  <bookViews>
    <workbookView xWindow="645" yWindow="0" windowWidth="28110" windowHeight="15015" tabRatio="500"/>
  </bookViews>
  <sheets>
    <sheet name="Page de garde" sheetId="14" r:id="rId1"/>
    <sheet name="Consignes" sheetId="16" r:id="rId2"/>
    <sheet name="Synthèse" sheetId="7" r:id="rId3"/>
    <sheet name="Agent 1" sheetId="17" r:id="rId4"/>
    <sheet name="Agent 2" sheetId="15" r:id="rId5"/>
  </sheets>
  <definedNames>
    <definedName name="langue" localSheetId="3">#REF!</definedName>
    <definedName name="langue">#REF!</definedName>
    <definedName name="_xlnm.Print_Area" localSheetId="3">'Agent 1'!$A$1:$E$73</definedName>
    <definedName name="_xlnm.Print_Area" localSheetId="4">'Agent 2'!$A$1:$E$73</definedName>
    <definedName name="_xlnm.Print_Area" localSheetId="2">Synthèse!$B$1:$D$26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15" l="1"/>
  <c r="D72" i="15"/>
  <c r="D71" i="15"/>
  <c r="D70" i="15"/>
  <c r="C69" i="15"/>
  <c r="D67" i="15"/>
  <c r="C66" i="15"/>
  <c r="D64" i="15"/>
  <c r="D63" i="15"/>
  <c r="C60" i="15" s="1"/>
  <c r="C58" i="15" s="1"/>
  <c r="D62" i="15"/>
  <c r="D61" i="15"/>
  <c r="D56" i="15"/>
  <c r="D55" i="15"/>
  <c r="C54" i="15"/>
  <c r="D52" i="15"/>
  <c r="D50" i="15"/>
  <c r="D47" i="15"/>
  <c r="D46" i="15"/>
  <c r="D45" i="15"/>
  <c r="C44" i="15" s="1"/>
  <c r="D42" i="15"/>
  <c r="D41" i="15"/>
  <c r="D40" i="15"/>
  <c r="D39" i="15"/>
  <c r="D38" i="15"/>
  <c r="D37" i="15"/>
  <c r="D36" i="15"/>
  <c r="D35" i="15"/>
  <c r="D34" i="15"/>
  <c r="D33" i="15"/>
  <c r="D32" i="15"/>
  <c r="C30" i="15" s="1"/>
  <c r="C28" i="15" s="1"/>
  <c r="D31" i="15"/>
  <c r="D26" i="15"/>
  <c r="D25" i="15"/>
  <c r="D24" i="15"/>
  <c r="D23" i="15"/>
  <c r="D22" i="15"/>
  <c r="C20" i="15" s="1"/>
  <c r="B13" i="15" s="1"/>
  <c r="B14" i="15" s="1"/>
  <c r="D21" i="15"/>
  <c r="D21" i="17"/>
  <c r="C20" i="17" s="1"/>
  <c r="D22" i="17"/>
  <c r="D23" i="17"/>
  <c r="D24" i="17"/>
  <c r="D25" i="17"/>
  <c r="D26" i="17"/>
  <c r="D31" i="17"/>
  <c r="C30" i="17" s="1"/>
  <c r="D32" i="17"/>
  <c r="D33" i="17"/>
  <c r="D34" i="17"/>
  <c r="D35" i="17"/>
  <c r="D36" i="17"/>
  <c r="D37" i="17"/>
  <c r="D38" i="17"/>
  <c r="D39" i="17"/>
  <c r="D40" i="17"/>
  <c r="D41" i="17"/>
  <c r="D42" i="17"/>
  <c r="D45" i="17"/>
  <c r="D46" i="17"/>
  <c r="D47" i="17"/>
  <c r="D50" i="17"/>
  <c r="C44" i="17" s="1"/>
  <c r="D52" i="17"/>
  <c r="D55" i="17"/>
  <c r="C54" i="17" s="1"/>
  <c r="D56" i="17"/>
  <c r="D61" i="17"/>
  <c r="C60" i="17" s="1"/>
  <c r="D62" i="17"/>
  <c r="D63" i="17"/>
  <c r="D64" i="17"/>
  <c r="D67" i="17"/>
  <c r="C66" i="17" s="1"/>
  <c r="D70" i="17"/>
  <c r="C69" i="17" s="1"/>
  <c r="D71" i="17"/>
  <c r="D72" i="17"/>
  <c r="D73" i="17"/>
  <c r="C28" i="17" l="1"/>
  <c r="B13" i="17" s="1"/>
  <c r="B14" i="17" s="1"/>
  <c r="C58" i="17"/>
  <c r="C15" i="7"/>
  <c r="C14" i="7"/>
  <c r="C13" i="7"/>
  <c r="C12" i="7"/>
  <c r="C11" i="7"/>
  <c r="D13" i="7"/>
  <c r="D14" i="7"/>
  <c r="D15" i="7"/>
  <c r="D12" i="7"/>
  <c r="D11" i="7"/>
  <c r="C19" i="7" l="1"/>
  <c r="C17" i="7"/>
  <c r="C20" i="7"/>
  <c r="C18" i="7" l="1"/>
  <c r="D17" i="7"/>
  <c r="D20" i="7"/>
  <c r="D19" i="7"/>
  <c r="C22" i="7" l="1"/>
  <c r="C21" i="7" l="1"/>
  <c r="D18" i="7"/>
  <c r="D22" i="7" l="1"/>
  <c r="D21" i="7"/>
</calcChain>
</file>

<file path=xl/sharedStrings.xml><?xml version="1.0" encoding="utf-8"?>
<sst xmlns="http://schemas.openxmlformats.org/spreadsheetml/2006/main" count="150" uniqueCount="78">
  <si>
    <t>1- Phase pré-analytique</t>
  </si>
  <si>
    <t>2- Phase analytique</t>
  </si>
  <si>
    <t>2.1. Extraction des acides nucléiques avec le system Arrow/GenoXtract</t>
  </si>
  <si>
    <t>3- Phase post analytique</t>
  </si>
  <si>
    <t>4- Bonnes pratiques de laboratoire/Biosécurité</t>
  </si>
  <si>
    <t>Nom du laboratoire</t>
  </si>
  <si>
    <t>Fonction</t>
  </si>
  <si>
    <t>Poste de travail</t>
  </si>
  <si>
    <t>Note Phase pré-analytique</t>
  </si>
  <si>
    <t>Note Phase analytique</t>
  </si>
  <si>
    <t>Date</t>
  </si>
  <si>
    <t>Appréciation</t>
  </si>
  <si>
    <t>Note globale</t>
  </si>
  <si>
    <t>Note Phase post-analytique</t>
  </si>
  <si>
    <t>Note Bonnes Pratiques de Laboratoire (BPL) et Biosécurité</t>
  </si>
  <si>
    <t>Nom et Prénoms de l'évaluateur</t>
  </si>
  <si>
    <t>Adresse du laboratoire</t>
  </si>
  <si>
    <t>2.2. Préparation du mélange réactionnel (Mix PCR) et de la microplaque réactionnelle</t>
  </si>
  <si>
    <t>3.1. Analyse et validation de la plaque/ obtention du résultat par échantillon patient</t>
  </si>
  <si>
    <t>2.3. Réaction d’amplification/utilisation du thermocycleur</t>
  </si>
  <si>
    <t>Identités et notes agents?</t>
  </si>
  <si>
    <t>Qualification</t>
  </si>
  <si>
    <r>
      <t>Tâche/procédure/technique </t>
    </r>
    <r>
      <rPr>
        <sz val="11"/>
        <color rgb="FF000000"/>
        <rFont val="Calibri"/>
        <family val="2"/>
        <scheme val="minor"/>
      </rPr>
      <t xml:space="preserve">: </t>
    </r>
  </si>
  <si>
    <t>Date et/ou période de l'évaluation :</t>
  </si>
  <si>
    <t>Nom(s) et Prénom(s)</t>
  </si>
  <si>
    <t>(remplissage automatique à partir des données des autres onglets)</t>
  </si>
  <si>
    <t>Fonction :</t>
  </si>
  <si>
    <t xml:space="preserve">Poste de travail : </t>
  </si>
  <si>
    <r>
      <t>Contact E</t>
    </r>
    <r>
      <rPr>
        <b/>
        <sz val="12"/>
        <rFont val="Calibri"/>
        <family val="2"/>
        <scheme val="minor"/>
      </rPr>
      <t xml:space="preserve">-mail : </t>
    </r>
  </si>
  <si>
    <t>3.2. Edition des compte-rendu d’analyse et transmission</t>
  </si>
  <si>
    <t>1.4. Les étapes du prétraitement des échantillons de sang total sont respectées et correctement réalisées</t>
  </si>
  <si>
    <t>1.5. Le stockage des plasmas et les conditions de conservation associées sont réalisés conformément à la procédure</t>
  </si>
  <si>
    <t>2.2. La liste de travail est correctement préparée et vérifiée</t>
  </si>
  <si>
    <t>2.4. La préparation et le traitement des échantillons ont été correctement réalisés et ce conformément à la procédure en vigueur</t>
  </si>
  <si>
    <t>2.10. La procédure d’extraction (manipulation de l’extracteur) a été correctement conduite, conformément à la procédure</t>
  </si>
  <si>
    <t>2.3. Tous les microtubes (échantillons de plasma et éluâts) sont correctement identifiés, ordonnés (afin d’éviter toute confusion/erreur) deux à deux et en fonction de la liste de travail</t>
  </si>
  <si>
    <t>2.5. La reconstitution et préparation de la protéinase K et du contrôle interne (CI) ont été correctement réalisées et ce conformément à la procédure en vigueur</t>
  </si>
  <si>
    <t>2.6. Les standards et contrôles (pos et neg) ont été correctement préparés (aliquotage si nécessaire) et traités de façon similaire aux échantillons</t>
  </si>
  <si>
    <t>2.7. Le pipetage est correctement réalisé (changement approprié des embouts, pipetage doux, précis, etc.)</t>
  </si>
  <si>
    <t>2.11. L’extracteur a été décontaminé et éteint/allumé correctement et ce conformément à la procédure</t>
  </si>
  <si>
    <t>2.12. Les ARN amplifiés (éluâts) sont conservés conformément à leur utilisation prévue (immédiate ou ultérieure)</t>
  </si>
  <si>
    <t>2.14. La liste de travail est correctement préparée et vérifiée</t>
  </si>
  <si>
    <t>2.15. Le mélange réactionnel (Mix PCR) a été correctement préparé et ce conformément à la procédure (dont respect des quantités)</t>
  </si>
  <si>
    <t>2.16. Le Mix PCR a été correctement déposé</t>
  </si>
  <si>
    <t>2.17. Les extraits d'ARN (éluâts) ont été correctement ajoutés au Mix PCR (manipulation en continu, changement de zone de travail entre les deux étapes)</t>
  </si>
  <si>
    <t>2.18. Le Mix PCR et les extraits d'ARN (éluâts) ont été déposés dans un délai raisonnable (maximum 45 minutes)</t>
  </si>
  <si>
    <t>2.19. Le pipetage est correctement réalisé (changement approprié des embouts, pipetage doux, précis, etc.)</t>
  </si>
  <si>
    <t>2.21. La procédure de lancement de l'amplification a été correctement conduite (manipulation du Thermocycleur ABI 7500 ou Light Cycler 96 ou QuantStudio 5Dx™ et logiciels associés)</t>
  </si>
  <si>
    <t>2.22. Le programme d'amplification est correct et le plan de plaque est respecté</t>
  </si>
  <si>
    <t>3.2. La procédure de récupération des résultats finaux a été correctement réalisée</t>
  </si>
  <si>
    <t>3.3. La plaque a été correctement validée en utilisant l’Outil CQ OPP-ERA et en appliquant correctement les critères d’acceptation de l’essai (standard, contrôle)</t>
  </si>
  <si>
    <t>3.4. Les échantillons patients ont été correctement validés en utilisant l’Outil CQ OPP-ERA et en appliquant correctement les critères d’acceptation des échantillons (courbe typique, courbe CI avec un Ct&gt;36 si VIH indétectable)</t>
  </si>
  <si>
    <t>3.1. La récupération et la sauvegarde des données et l’analyse/validation de la courbe standard ont été correctement réalisées, en utilisant le logiciel associé au thermocycleur utilisé</t>
  </si>
  <si>
    <t>3.5. Les feuilles de rendu des résultats aux patients sont conformes (identifiant de l'échantillon et résultats conformes)</t>
  </si>
  <si>
    <t>Agent.e 1</t>
  </si>
  <si>
    <t>Agent.e 2</t>
  </si>
  <si>
    <t xml:space="preserve">Nom(s) et Prénom(s) de l'agent.e : </t>
  </si>
  <si>
    <t xml:space="preserve">Qualification de l'agent.e : </t>
  </si>
  <si>
    <t>Nom(s) et Prénom(s) de l'évaluateur.trice :</t>
  </si>
  <si>
    <t>Note globale de l'agent.e</t>
  </si>
  <si>
    <t>1.1. L’agent·e identifie correctement les échantillons/aliquotes (conformément aux règles ou procédures du laboratoire)</t>
  </si>
  <si>
    <t xml:space="preserve">1.2. L’agent·e applique les critères de rejet/acceptation des échantillons (avec enregistrement des preuves) </t>
  </si>
  <si>
    <t>1.3. L’agent·e applique la conduite à tenir en cas d’échantillons non-conformes (avec enregistrement des preuves)</t>
  </si>
  <si>
    <t>1.6. L’agent·e a suivi toutes les étapes de réception des échantillons conformément à la procédure en vigueur</t>
  </si>
  <si>
    <t>2.1. L’agent·e a bien préparé l’espace de travail/paillasse avant de débuter la manipulation (espace de travail non encombré, propre et ordonné avec tous les consommables nécessaires / poubelle disponible)</t>
  </si>
  <si>
    <t>2.8. L’agent·e a correctement monté le nombre de pompes nécessaires sur les embouts</t>
  </si>
  <si>
    <t>2.9. L’agent·e a correctement installé et vérifié les pompes +embouts, les cassettes, les microtubes (échantillons de plasma et éluâts) dans l’extracteur</t>
  </si>
  <si>
    <t>2.13. L’agent·e a bien préparé les deux différents espaces de travail/paillasses avant de débuter la manipulation (espace de travail non encombré, propre et ordonné avec tous les consommables nécessaires / poubelle disponible)</t>
  </si>
  <si>
    <t>2.20. La préparation correcte de la microplaque réactionnelle a été vérifiée par l'agent·e, puis correctement scellée et insérée dans le thermocycleur</t>
  </si>
  <si>
    <t>4.1. L'agent·e a respecté le circuit et les zones de travail en intégrant les risques liés aux contaminations (marche en avant: pré amplification vers zone post-amplification)</t>
  </si>
  <si>
    <t>4.2. L’agent·e a respecté les règles de biosécurité : utilisation appropriée des EPI (gants, blouse, écran de protection facial si nécessaire, etc.), respect des zones propres et zones potentiellement infectieuses</t>
  </si>
  <si>
    <t>4.3. L’agent·e se lave les mains de façon appropriée (savon, moments opportuns)</t>
  </si>
  <si>
    <t>4.4. L’agent·e a correctement nettoyé et désinfecté les paillasses et espaces de travail.</t>
  </si>
  <si>
    <t>SYNTHÈSE DE L'ÉVALUATION DES COMPÉTENCES DU PERSONNEL PAR OBSERVATION DIRECTE DE LA RÉALISATION DE LA CHARGE VIRALE VIH-1 SUR LA PLATEFORME OPP</t>
  </si>
  <si>
    <r>
      <t>Contact E</t>
    </r>
    <r>
      <rPr>
        <b/>
        <sz val="10"/>
        <color rgb="FFFF0000"/>
        <rFont val="Calibri"/>
        <family val="2"/>
        <scheme val="minor"/>
      </rPr>
      <t>-</t>
    </r>
    <r>
      <rPr>
        <b/>
        <sz val="10"/>
        <color theme="1"/>
        <rFont val="Calibri"/>
        <family val="2"/>
        <scheme val="minor"/>
      </rPr>
      <t>mail</t>
    </r>
  </si>
  <si>
    <r>
      <t xml:space="preserve">Commentaires de l'évaluateur </t>
    </r>
    <r>
      <rPr>
        <sz val="11"/>
        <color theme="0"/>
        <rFont val="Calibri"/>
        <family val="2"/>
        <scheme val="minor"/>
      </rPr>
      <t xml:space="preserve">: </t>
    </r>
  </si>
  <si>
    <t>ÉVALUATION DES COMPÉTENCES DU PERSONNEL PAR OBSERVATION DIRECTE DE LA RÉALISATION DE LA CHARGE VIRALE VIH-1 SUR OPP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</si>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</sst>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Gill Sans MT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9" fontId="0" fillId="0" borderId="0" xfId="33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/>
    <xf numFmtId="9" fontId="0" fillId="0" borderId="0" xfId="3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vertical="center"/>
    </xf>
    <xf numFmtId="9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9" fontId="14" fillId="0" borderId="0" xfId="0" applyNumberFormat="1" applyFont="1" applyBorder="1" applyAlignment="1">
      <alignment horizontal="left" vertical="center" indent="1"/>
    </xf>
    <xf numFmtId="9" fontId="14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20" fillId="0" borderId="0" xfId="0" applyFont="1"/>
    <xf numFmtId="0" fontId="19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6" fillId="0" borderId="0" xfId="0" applyFont="1"/>
    <xf numFmtId="0" fontId="29" fillId="0" borderId="0" xfId="0" applyFont="1" applyBorder="1" applyAlignment="1">
      <alignment horizontal="left" vertical="center" wrapText="1"/>
    </xf>
    <xf numFmtId="9" fontId="29" fillId="0" borderId="0" xfId="33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1" xfId="0" applyNumberFormat="1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9" fontId="33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 indent="1"/>
    </xf>
    <xf numFmtId="0" fontId="30" fillId="5" borderId="5" xfId="0" applyFont="1" applyFill="1" applyBorder="1" applyAlignment="1">
      <alignment horizontal="left" vertical="center" wrapText="1" indent="1"/>
    </xf>
    <xf numFmtId="0" fontId="29" fillId="0" borderId="0" xfId="0" applyFont="1" applyBorder="1" applyAlignment="1">
      <alignment horizontal="left" wrapText="1" indent="1"/>
    </xf>
    <xf numFmtId="0" fontId="28" fillId="0" borderId="0" xfId="0" applyFont="1" applyBorder="1" applyAlignment="1">
      <alignment horizontal="left" wrapText="1" indent="1"/>
    </xf>
    <xf numFmtId="0" fontId="28" fillId="4" borderId="5" xfId="0" applyFont="1" applyFill="1" applyBorder="1" applyAlignment="1">
      <alignment horizontal="left" vertical="center" wrapText="1" indent="1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9" fontId="29" fillId="0" borderId="2" xfId="0" applyNumberFormat="1" applyFont="1" applyBorder="1" applyAlignment="1">
      <alignment horizontal="center" vertical="center" wrapText="1"/>
    </xf>
    <xf numFmtId="9" fontId="29" fillId="0" borderId="2" xfId="33" applyFont="1" applyBorder="1" applyAlignment="1">
      <alignment horizontal="center" vertical="center" wrapText="1"/>
    </xf>
    <xf numFmtId="9" fontId="28" fillId="0" borderId="2" xfId="33" applyFont="1" applyBorder="1" applyAlignment="1">
      <alignment horizontal="center" vertical="center" wrapText="1"/>
    </xf>
    <xf numFmtId="9" fontId="32" fillId="0" borderId="2" xfId="0" applyNumberFormat="1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left" vertical="center" wrapText="1" indent="1"/>
    </xf>
    <xf numFmtId="0" fontId="28" fillId="4" borderId="0" xfId="0" applyFont="1" applyFill="1" applyBorder="1" applyAlignment="1">
      <alignment horizontal="left" vertical="center" wrapText="1" indent="1"/>
    </xf>
    <xf numFmtId="0" fontId="29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1" fillId="4" borderId="5" xfId="0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5" fillId="4" borderId="5" xfId="0" applyFont="1" applyFill="1" applyBorder="1" applyAlignment="1" applyProtection="1">
      <alignment horizontal="left" vertical="center" wrapText="1" indent="1"/>
    </xf>
    <xf numFmtId="0" fontId="21" fillId="0" borderId="0" xfId="0" applyFont="1" applyAlignment="1" applyProtection="1">
      <alignment horizontal="left" vertical="center" wrapText="1" indent="1"/>
    </xf>
    <xf numFmtId="0" fontId="0" fillId="0" borderId="0" xfId="0" applyAlignment="1" applyProtection="1">
      <alignment horizontal="left" wrapText="1" indent="1"/>
    </xf>
    <xf numFmtId="0" fontId="12" fillId="5" borderId="5" xfId="0" applyFont="1" applyFill="1" applyBorder="1" applyAlignment="1" applyProtection="1">
      <alignment horizontal="left" vertical="center" wrapText="1" indent="1"/>
    </xf>
    <xf numFmtId="0" fontId="6" fillId="0" borderId="0" xfId="33" applyNumberFormat="1" applyFont="1" applyAlignment="1" applyProtection="1">
      <alignment horizontal="left" vertical="center" wrapText="1" inden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 wrapText="1" indent="1"/>
    </xf>
    <xf numFmtId="9" fontId="16" fillId="3" borderId="2" xfId="0" applyNumberFormat="1" applyFont="1" applyFill="1" applyBorder="1" applyAlignment="1" applyProtection="1">
      <alignment horizontal="center" wrapText="1"/>
    </xf>
    <xf numFmtId="9" fontId="0" fillId="0" borderId="0" xfId="33" applyFont="1" applyAlignment="1" applyProtection="1">
      <alignment horizontal="center" vertical="center" wrapText="1"/>
    </xf>
    <xf numFmtId="9" fontId="0" fillId="0" borderId="0" xfId="33" applyFont="1" applyAlignment="1" applyProtection="1">
      <alignment horizontal="center" vertical="center"/>
    </xf>
    <xf numFmtId="0" fontId="0" fillId="0" borderId="0" xfId="0" applyBorder="1" applyProtection="1"/>
    <xf numFmtId="9" fontId="12" fillId="0" borderId="0" xfId="0" applyNumberFormat="1" applyFont="1" applyFill="1" applyAlignment="1" applyProtection="1">
      <alignment horizontal="center" vertical="center" wrapText="1"/>
    </xf>
    <xf numFmtId="0" fontId="35" fillId="6" borderId="0" xfId="0" applyFont="1" applyFill="1" applyAlignment="1" applyProtection="1">
      <alignment horizontal="left" vertical="center" wrapText="1" indent="1"/>
    </xf>
    <xf numFmtId="0" fontId="0" fillId="0" borderId="0" xfId="0" applyFont="1" applyFill="1" applyAlignment="1" applyProtection="1">
      <alignment wrapText="1"/>
    </xf>
    <xf numFmtId="9" fontId="0" fillId="0" borderId="0" xfId="33" applyFont="1" applyFill="1" applyAlignment="1" applyProtection="1">
      <alignment horizontal="center" vertical="center" wrapText="1"/>
    </xf>
    <xf numFmtId="9" fontId="0" fillId="0" borderId="0" xfId="33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ont="1" applyAlignment="1" applyProtection="1">
      <alignment wrapText="1"/>
    </xf>
    <xf numFmtId="2" fontId="0" fillId="0" borderId="0" xfId="0" applyNumberFormat="1" applyFont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33" applyNumberFormat="1" applyFont="1" applyAlignment="1" applyProtection="1">
      <alignment horizontal="left" vertical="center" wrapText="1"/>
    </xf>
    <xf numFmtId="0" fontId="12" fillId="5" borderId="0" xfId="0" applyFont="1" applyFill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35" fillId="6" borderId="0" xfId="0" applyFont="1" applyFill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9" fillId="5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9" fontId="0" fillId="0" borderId="1" xfId="33" applyFont="1" applyBorder="1" applyAlignment="1" applyProtection="1">
      <alignment horizontal="center" vertical="center" wrapText="1"/>
    </xf>
    <xf numFmtId="9" fontId="16" fillId="3" borderId="3" xfId="0" applyNumberFormat="1" applyFont="1" applyFill="1" applyBorder="1" applyAlignment="1" applyProtection="1">
      <alignment horizontal="center" wrapText="1"/>
    </xf>
    <xf numFmtId="0" fontId="0" fillId="0" borderId="1" xfId="0" applyBorder="1" applyProtection="1">
      <protection locked="0"/>
    </xf>
    <xf numFmtId="0" fontId="29" fillId="3" borderId="2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12" fillId="5" borderId="7" xfId="0" applyFont="1" applyFill="1" applyBorder="1" applyAlignment="1" applyProtection="1">
      <alignment horizontal="left" vertical="top" wrapText="1" indent="1"/>
    </xf>
    <xf numFmtId="0" fontId="12" fillId="5" borderId="8" xfId="0" applyFont="1" applyFill="1" applyBorder="1" applyAlignment="1" applyProtection="1">
      <alignment horizontal="left" vertical="top" wrapText="1" indent="1"/>
    </xf>
    <xf numFmtId="0" fontId="12" fillId="5" borderId="9" xfId="0" applyFont="1" applyFill="1" applyBorder="1" applyAlignment="1" applyProtection="1">
      <alignment horizontal="left" vertical="top" wrapText="1" indent="1"/>
    </xf>
    <xf numFmtId="0" fontId="36" fillId="0" borderId="0" xfId="0" applyFont="1" applyAlignment="1" applyProtection="1">
      <alignment horizontal="center" vertical="center" wrapText="1"/>
    </xf>
  </cellXfs>
  <cellStyles count="4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Normal" xfId="0" builtinId="0"/>
    <cellStyle name="Pourcentage" xfId="33" builtinId="5"/>
  </cellStyles>
  <dxfs count="63"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  <dxf>
      <font>
        <b/>
        <i val="0"/>
        <color theme="3"/>
      </font>
    </dxf>
    <dxf>
      <font>
        <b/>
        <i val="0"/>
        <color theme="6"/>
      </font>
    </dxf>
    <dxf>
      <font>
        <b/>
        <i val="0"/>
        <color auto="1"/>
      </font>
    </dxf>
  </dxfs>
  <tableStyles count="0" defaultTableStyle="TableStyleMedium9" defaultPivotStyle="PivotStyleMedium7"/>
  <colors>
    <mruColors>
      <color rgb="FFC8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104774</xdr:rowOff>
    </xdr:from>
    <xdr:to>
      <xdr:col>9</xdr:col>
      <xdr:colOff>754380</xdr:colOff>
      <xdr:row>22</xdr:row>
      <xdr:rowOff>90055</xdr:rowOff>
    </xdr:to>
    <xdr:grpSp>
      <xdr:nvGrpSpPr>
        <xdr:cNvPr id="13" name="Groupe 12">
          <a:extLst>
            <a:ext uri="{FF2B5EF4-FFF2-40B4-BE49-F238E27FC236}">
              <a16:creationId xmlns="" xmlns:a16="http://schemas.microsoft.com/office/drawing/2014/main" id="{D76B4360-B897-4F48-953D-811F64814849}"/>
            </a:ext>
          </a:extLst>
        </xdr:cNvPr>
        <xdr:cNvGrpSpPr/>
      </xdr:nvGrpSpPr>
      <xdr:grpSpPr>
        <a:xfrm>
          <a:off x="19051" y="304799"/>
          <a:ext cx="8279129" cy="4185806"/>
          <a:chOff x="19051" y="304799"/>
          <a:chExt cx="9004902" cy="4114801"/>
        </a:xfrm>
      </xdr:grpSpPr>
      <xdr:sp macro="" textlink="">
        <xdr:nvSpPr>
          <xdr:cNvPr id="2" name="TextBox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9051" y="304799"/>
            <a:ext cx="9004902" cy="41148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28599" y="1429165"/>
            <a:ext cx="8289872" cy="15241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3000" b="0" cap="none" normalizeH="0">
                <a:solidFill>
                  <a:schemeClr val="tx2"/>
                </a:solidFill>
                <a:latin typeface="+mn-lt"/>
              </a:rPr>
              <a:t>Évaluation des compétences du personnel par observation directe de la réalisation des tests de charge virale VIH sur OPP </a:t>
            </a:r>
            <a:endParaRPr lang="en-US" sz="1800" b="1">
              <a:latin typeface="Gill Sans MT" panose="020B0502020104020203" pitchFamily="34" charset="77"/>
            </a:endParaRPr>
          </a:p>
        </xdr:txBody>
      </xdr:sp>
      <xdr:pic>
        <xdr:nvPicPr>
          <xdr:cNvPr id="7" name="Image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7829" y="632899"/>
            <a:ext cx="1446848" cy="675911"/>
          </a:xfrm>
          <a:prstGeom prst="rect">
            <a:avLst/>
          </a:prstGeom>
        </xdr:spPr>
      </xdr:pic>
      <xdr:sp macro="" textlink="">
        <xdr:nvSpPr>
          <xdr:cNvPr id="11" name="ZoneTexte 10">
            <a:extLst>
              <a:ext uri="{FF2B5EF4-FFF2-40B4-BE49-F238E27FC236}">
                <a16:creationId xmlns="" xmlns:a16="http://schemas.microsoft.com/office/drawing/2014/main" id="{A1CCD1EF-BEC4-4D35-BE46-63758C528CC4}"/>
              </a:ext>
            </a:extLst>
          </xdr:cNvPr>
          <xdr:cNvSpPr txBox="1"/>
        </xdr:nvSpPr>
        <xdr:spPr>
          <a:xfrm>
            <a:off x="2818394" y="3011074"/>
            <a:ext cx="5481637" cy="27622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1" cap="all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Grille d’évaluation et de cotation</a:t>
            </a:r>
            <a:endParaRPr lang="fr-FR" sz="1200" cap="all" baseline="0">
              <a:solidFill>
                <a:schemeClr val="tx2"/>
              </a:solidFill>
              <a:effectLst/>
            </a:endParaRPr>
          </a:p>
        </xdr:txBody>
      </xdr:sp>
      <xdr:sp macro="" textlink="">
        <xdr:nvSpPr>
          <xdr:cNvPr id="8" name="ZoneTexte 7">
            <a:extLst>
              <a:ext uri="{FF2B5EF4-FFF2-40B4-BE49-F238E27FC236}">
                <a16:creationId xmlns="" xmlns:a16="http://schemas.microsoft.com/office/drawing/2014/main" id="{4F92A1BD-FA57-4D7E-A34E-8DDDEB37B96A}"/>
              </a:ext>
            </a:extLst>
          </xdr:cNvPr>
          <xdr:cNvSpPr txBox="1"/>
        </xdr:nvSpPr>
        <xdr:spPr>
          <a:xfrm>
            <a:off x="3475633" y="3476322"/>
            <a:ext cx="1428750" cy="328613"/>
          </a:xfrm>
          <a:prstGeom prst="rect">
            <a:avLst/>
          </a:prstGeom>
          <a:solidFill>
            <a:schemeClr val="tx2"/>
          </a:solidFill>
          <a:ln w="285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>
                <a:solidFill>
                  <a:schemeClr val="bg1"/>
                </a:solidFill>
              </a:rPr>
              <a:t>Version  Mars 2019</a:t>
            </a:r>
          </a:p>
        </xdr:txBody>
      </xdr:sp>
      <xdr:pic>
        <xdr:nvPicPr>
          <xdr:cNvPr id="12" name="Graphique 2">
            <a:extLst>
              <a:ext uri="{FF2B5EF4-FFF2-40B4-BE49-F238E27FC236}">
                <a16:creationId xmlns="" xmlns:a16="http://schemas.microsoft.com/office/drawing/2014/main" id="{08FD2FF0-55AD-4A24-B110-400082D612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/>
        </xdr:blipFill>
        <xdr:spPr bwMode="auto">
          <a:xfrm flipV="1">
            <a:off x="748216" y="2913702"/>
            <a:ext cx="7022671" cy="455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6</xdr:col>
      <xdr:colOff>708052</xdr:colOff>
      <xdr:row>27</xdr:row>
      <xdr:rowOff>28575</xdr:rowOff>
    </xdr:to>
    <xdr:grpSp>
      <xdr:nvGrpSpPr>
        <xdr:cNvPr id="2" name="Groupe 1">
          <a:extLst>
            <a:ext uri="{FF2B5EF4-FFF2-40B4-BE49-F238E27FC236}">
              <a16:creationId xmlns="" xmlns:a16="http://schemas.microsoft.com/office/drawing/2014/main" id="{6D8A3B6A-12CF-4207-A876-A80A31037F41}"/>
            </a:ext>
          </a:extLst>
        </xdr:cNvPr>
        <xdr:cNvGrpSpPr/>
      </xdr:nvGrpSpPr>
      <xdr:grpSpPr>
        <a:xfrm>
          <a:off x="0" y="95250"/>
          <a:ext cx="5737252" cy="5429250"/>
          <a:chOff x="8382001" y="904871"/>
          <a:chExt cx="5711076" cy="17873388"/>
        </a:xfrm>
      </xdr:grpSpPr>
      <xdr:sp macro="" textlink="">
        <xdr:nvSpPr>
          <xdr:cNvPr id="3" name="ZoneTexte 2">
            <a:extLst>
              <a:ext uri="{FF2B5EF4-FFF2-40B4-BE49-F238E27FC236}">
                <a16:creationId xmlns="" xmlns:a16="http://schemas.microsoft.com/office/drawing/2014/main" id="{9AA99711-6377-4205-92E8-6072A5A0B582}"/>
              </a:ext>
            </a:extLst>
          </xdr:cNvPr>
          <xdr:cNvSpPr txBox="1"/>
        </xdr:nvSpPr>
        <xdr:spPr>
          <a:xfrm>
            <a:off x="8382002" y="904871"/>
            <a:ext cx="5707961" cy="17873388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fr-FR" sz="1100" b="1"/>
          </a:p>
          <a:p>
            <a:endParaRPr lang="fr-FR" sz="1100" b="1"/>
          </a:p>
          <a:p>
            <a:endParaRPr lang="fr-FR" sz="1100" b="1"/>
          </a:p>
          <a:p>
            <a:endParaRPr lang="fr-FR" sz="1100" b="1"/>
          </a:p>
          <a:p>
            <a:r>
              <a:rPr lang="fr-FR" sz="1100" b="0"/>
              <a:t>NB : Toutes les étapes de l’analyse sont prises en compte.</a:t>
            </a:r>
          </a:p>
          <a:p>
            <a:r>
              <a:rPr lang="fr-FR" sz="1100" b="0" baseline="0"/>
              <a:t>         </a:t>
            </a:r>
            <a:r>
              <a:rPr lang="fr-FR" sz="1100" b="0"/>
              <a:t>Mot de passe pour oter la protection de l'outil</a:t>
            </a:r>
            <a:r>
              <a:rPr lang="fr-FR" sz="1100" b="0" baseline="0"/>
              <a:t> : OPPERA</a:t>
            </a:r>
            <a:endParaRPr lang="fr-FR" sz="1100" b="0"/>
          </a:p>
          <a:p>
            <a:endParaRPr lang="fr-FR" sz="1100" b="1"/>
          </a:p>
          <a:p>
            <a:r>
              <a:rPr lang="fr-FR" sz="1100" b="1"/>
              <a:t>Consignes au/à la technicien.ne :</a:t>
            </a:r>
          </a:p>
          <a:p>
            <a:endParaRPr lang="fr-FR" sz="1100" b="1"/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/>
              <a:t>1. </a:t>
            </a:r>
            <a:r>
              <a:rPr lang="fr-FR" sz="1100" b="0"/>
              <a:t>Relire/réviser les procédures toutes les procédures et documents techniques requis pour la bonne exécution de l’examen depuis la réception des échantillons jusqu’au rendu des résultats.</a:t>
            </a: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/>
              <a:t>2. </a:t>
            </a:r>
            <a:r>
              <a:rPr lang="fr-FR" sz="1100" b="0"/>
              <a:t>Votre compétence sera évaluée sur la base du respect de ces procédures. Vous pouvez donc vous y référer en cas de besoin pendant la manipulation.</a:t>
            </a: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/>
              <a:t>3. </a:t>
            </a:r>
            <a:r>
              <a:rPr lang="fr-FR" sz="1100" b="0"/>
              <a:t>Si vous constatez que la procédure n'est pas claire ou qu'il manque des informations nécessaires, veuillez les indiquer à l’évaluateur.trice qui prendra les mesures appropriées.</a:t>
            </a:r>
          </a:p>
          <a:p>
            <a:endParaRPr lang="fr-FR" sz="1100" b="0"/>
          </a:p>
          <a:p>
            <a:r>
              <a:rPr lang="fr-FR" sz="1100" b="1"/>
              <a:t>Consignes à l’évaluateur.trice (observateur.trice) :</a:t>
            </a:r>
          </a:p>
          <a:p>
            <a:endParaRPr lang="fr-FR" sz="1100" b="1"/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/>
              <a:t>1. </a:t>
            </a:r>
            <a:r>
              <a:rPr lang="fr-FR" sz="1100" b="0"/>
              <a:t>Observer directement l’agent.e effectuer chaque étape de la procédure/manipulation et notez toutes les non-conformités constatées.</a:t>
            </a: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</a:t>
            </a:r>
            <a:r>
              <a:rPr lang="fr-FR" sz="11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fr-FR" sz="1100" b="1"/>
              <a:t>2. </a:t>
            </a:r>
            <a:r>
              <a:rPr lang="fr-FR" sz="1100" b="0"/>
              <a:t>Sur la base de vos constats et de votre expérience, répondez aux questions de la grille d’évaluation et de cotation ci-dessous.</a:t>
            </a: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fr-FR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Noter dans la partie « commentaires » les étapes qui ont été mal exécutées.</a:t>
            </a:r>
            <a:endParaRPr lang="fr-FR" sz="1100" b="0"/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</a:t>
            </a:r>
            <a:r>
              <a:rPr lang="fr-FR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Renseigner la note globale obtenue, indiquer " Très Satisfaisant “, " Satisfaisant ", " Peu satisfaisant " ou " Non satisfaisant "dans la partie « Evaluation finale », en fonction de la note obtenue. </a:t>
            </a: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5. </a:t>
            </a:r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Dater et signer la grille d’observation.</a:t>
            </a:r>
            <a:endParaRPr lang="fr-FR">
              <a:effectLst/>
            </a:endParaRP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6. </a:t>
            </a:r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Demander à l’agent.e de signer et de dater le formulaire.</a:t>
            </a:r>
            <a:endParaRPr lang="fr-FR">
              <a:effectLst/>
            </a:endParaRP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7. </a:t>
            </a:r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Transmettre le formulaire renseigné au/à la Responsable qualité.</a:t>
            </a:r>
            <a:endParaRPr lang="fr-FR">
              <a:effectLst/>
            </a:endParaRPr>
          </a:p>
          <a:p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8. </a:t>
            </a:r>
            <a:r>
              <a:rPr lang="fr-FR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Une copie doit être conservée dans le dossier de l’agent.e.</a:t>
            </a:r>
            <a:endParaRPr lang="fr-FR" sz="1100" b="0"/>
          </a:p>
          <a:p>
            <a:endParaRPr lang="fr-FR" sz="1100" b="0"/>
          </a:p>
        </xdr:txBody>
      </xdr:sp>
      <xdr:sp macro="" textlink="">
        <xdr:nvSpPr>
          <xdr:cNvPr id="4" name="ZoneTexte 3">
            <a:extLst>
              <a:ext uri="{FF2B5EF4-FFF2-40B4-BE49-F238E27FC236}">
                <a16:creationId xmlns="" xmlns:a16="http://schemas.microsoft.com/office/drawing/2014/main" id="{5BF15AD5-A0C3-4E8C-979D-6EB3CD07DFAF}"/>
              </a:ext>
            </a:extLst>
          </xdr:cNvPr>
          <xdr:cNvSpPr txBox="1"/>
        </xdr:nvSpPr>
        <xdr:spPr>
          <a:xfrm>
            <a:off x="8382001" y="904871"/>
            <a:ext cx="5711076" cy="1924733"/>
          </a:xfrm>
          <a:prstGeom prst="rect">
            <a:avLst/>
          </a:prstGeom>
          <a:solidFill>
            <a:schemeClr val="tx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400" b="1">
                <a:solidFill>
                  <a:schemeClr val="bg1"/>
                </a:solidFill>
              </a:rPr>
              <a:t>GRILLE D'ÉVALUATION</a:t>
            </a:r>
            <a:r>
              <a:rPr lang="fr-FR" sz="1400" b="1" baseline="0">
                <a:solidFill>
                  <a:schemeClr val="bg1"/>
                </a:solidFill>
              </a:rPr>
              <a:t> PAR OBSERVATION DIRECTE</a:t>
            </a:r>
            <a:endParaRPr lang="fr-FR" sz="14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PP-ERA 6">
      <a:dk1>
        <a:sysClr val="windowText" lastClr="000000"/>
      </a:dk1>
      <a:lt1>
        <a:srgbClr val="FFFFFF"/>
      </a:lt1>
      <a:dk2>
        <a:srgbClr val="492D79"/>
      </a:dk2>
      <a:lt2>
        <a:srgbClr val="FFFFFF"/>
      </a:lt2>
      <a:accent1>
        <a:srgbClr val="492D79"/>
      </a:accent1>
      <a:accent2>
        <a:srgbClr val="8B68C7"/>
      </a:accent2>
      <a:accent3>
        <a:srgbClr val="B19AD9"/>
      </a:accent3>
      <a:accent4>
        <a:srgbClr val="D8CCEC"/>
      </a:accent4>
      <a:accent5>
        <a:srgbClr val="FFFFFF"/>
      </a:accent5>
      <a:accent6>
        <a:srgbClr val="000000"/>
      </a:accent6>
      <a:hlink>
        <a:srgbClr val="492D79"/>
      </a:hlink>
      <a:folHlink>
        <a:srgbClr val="D8CCE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E25"/>
  <sheetViews>
    <sheetView tabSelected="1" zoomScaleNormal="100" zoomScalePageLayoutView="85" workbookViewId="0"/>
  </sheetViews>
  <sheetFormatPr baseColWidth="10" defaultRowHeight="15.75" x14ac:dyDescent="0.25"/>
  <sheetData>
    <row r="25" spans="5:5" ht="19.5" x14ac:dyDescent="0.4">
      <c r="E25" s="13"/>
    </row>
  </sheetData>
  <sheetProtection algorithmName="SHA-512" hashValue="8GCsu7UT4pWZiB1HlBES65RAaCTxA9/cYqf/Q8PZ8lrCt6Rh4ZnGS4hfCcRKrb/dLrRClrLggUBQSKRTVYZqEQ==" saltValue="S2N8r9JZxLE4D9Jn9FfU5A==" spinCount="100000" sheet="1" objects="1" scenarios="1"/>
  <pageMargins left="0.7" right="0.7" top="0.75" bottom="0.75" header="0.3" footer="0.3"/>
  <pageSetup paperSize="9" scale="56" orientation="landscape" r:id="rId1"/>
  <headerFooter>
    <oddHeader xml:space="preserve">&amp;L&amp;9&amp;K03+000&amp;G
&amp;R&amp;9&amp;K03+000    2/ Réaliser des charges virales sur OPP &amp;G
</oddHeader>
    <oddFooter>&amp;L&amp;8&amp;K03+000&amp;F / &amp;K01+000&amp;A
&amp;KC8C8C8Tous droits réservés. 2019 © Toolkit OPP-ERA - Outil développé en collaboration avec IQLS&amp;R&amp;8&amp;K03+000&amp;P&amp;K000000/&amp;N&amp;K03+000
&amp;KC8C8C8https://toolkit-chargevirale-oppera.solthis.org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4:A20"/>
  <sheetViews>
    <sheetView zoomScaleNormal="100" workbookViewId="0"/>
  </sheetViews>
  <sheetFormatPr baseColWidth="10" defaultRowHeight="15.75" x14ac:dyDescent="0.25"/>
  <sheetData>
    <row r="4" spans="1:1" ht="19.5" x14ac:dyDescent="0.25">
      <c r="A4" s="14"/>
    </row>
    <row r="5" spans="1:1" x14ac:dyDescent="0.25">
      <c r="A5" s="16"/>
    </row>
    <row r="10" spans="1:1" x14ac:dyDescent="0.25">
      <c r="A10" s="16"/>
    </row>
    <row r="20" spans="1:1" ht="19.5" x14ac:dyDescent="0.25">
      <c r="A20" s="15"/>
    </row>
  </sheetData>
  <sheetProtection algorithmName="SHA-512" hashValue="AnA2fjNI3l0wq1jF/C6LlUvFGeKk9FBL+OpW7BBq4UfknbA5d8QZ2v2O5srLKcXewnPRwpSng9nhJIHDTNn7zg==" saltValue="00tCZOdyw9cIdcqKhH6URw==" spinCount="100000" sheet="1" objects="1" scenarios="1"/>
  <pageMargins left="0.7" right="0.7" top="0.75" bottom="0.75" header="0.3" footer="0.3"/>
  <pageSetup paperSize="9" scale="56" orientation="portrait" r:id="rId1"/>
  <headerFooter>
    <oddHeader xml:space="preserve">&amp;L&amp;9&amp;K03+000&amp;G
&amp;R&amp;9&amp;K03+000    2/ Réaliser des charges virales sur OPP &amp;G
</oddHeader>
    <oddFooter>&amp;L&amp;8&amp;K03+000&amp;F / &amp;K01+000&amp;A
&amp;KC8C8C8Tous droits réservés. 2019 © Toolkit OPP-ERA - Outil développé en collaboration avec IQLS&amp;R&amp;8&amp;K03+000&amp;P&amp;K000000/&amp;N&amp;K03+000
&amp;KC8C8C8https://toolkit-chargevirale-oppera.solthis.org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D48"/>
  <sheetViews>
    <sheetView showGridLines="0" zoomScaleNormal="100" zoomScalePageLayoutView="85" workbookViewId="0">
      <selection activeCell="C3" sqref="C3"/>
    </sheetView>
  </sheetViews>
  <sheetFormatPr baseColWidth="10" defaultColWidth="10.75" defaultRowHeight="15.75" x14ac:dyDescent="0.25"/>
  <cols>
    <col min="1" max="1" width="3.375" customWidth="1"/>
    <col min="2" max="2" width="29.625" customWidth="1"/>
    <col min="3" max="3" width="22.875" style="2" customWidth="1"/>
    <col min="4" max="4" width="23.875" style="3" customWidth="1"/>
  </cols>
  <sheetData>
    <row r="1" spans="2:4" ht="60" customHeight="1" x14ac:dyDescent="0.3">
      <c r="B1" s="100" t="s">
        <v>73</v>
      </c>
      <c r="C1" s="100"/>
      <c r="D1" s="100"/>
    </row>
    <row r="2" spans="2:4" ht="16.5" customHeight="1" x14ac:dyDescent="0.3">
      <c r="B2" s="4"/>
      <c r="C2" s="5"/>
      <c r="D2" s="6"/>
    </row>
    <row r="3" spans="2:4" ht="28.35" customHeight="1" x14ac:dyDescent="0.25">
      <c r="B3" s="27" t="s">
        <v>10</v>
      </c>
      <c r="C3" s="41"/>
      <c r="D3" s="17"/>
    </row>
    <row r="4" spans="2:4" ht="28.35" customHeight="1" x14ac:dyDescent="0.25">
      <c r="B4" s="39" t="s">
        <v>5</v>
      </c>
      <c r="C4" s="98"/>
      <c r="D4" s="99"/>
    </row>
    <row r="5" spans="2:4" ht="28.35" customHeight="1" x14ac:dyDescent="0.25">
      <c r="B5" s="27" t="s">
        <v>16</v>
      </c>
      <c r="C5" s="98"/>
      <c r="D5" s="99"/>
    </row>
    <row r="6" spans="2:4" ht="28.35" customHeight="1" x14ac:dyDescent="0.25">
      <c r="B6" s="26"/>
      <c r="C6" s="18"/>
      <c r="D6" s="19"/>
    </row>
    <row r="7" spans="2:4" ht="28.35" customHeight="1" x14ac:dyDescent="0.25">
      <c r="B7" s="27" t="s">
        <v>15</v>
      </c>
      <c r="C7" s="98"/>
      <c r="D7" s="99"/>
    </row>
    <row r="8" spans="2:4" ht="28.35" customHeight="1" x14ac:dyDescent="0.25">
      <c r="B8" s="28"/>
      <c r="C8" s="20"/>
      <c r="D8" s="20"/>
    </row>
    <row r="9" spans="2:4" ht="28.35" customHeight="1" x14ac:dyDescent="0.25">
      <c r="B9" s="29" t="s">
        <v>20</v>
      </c>
      <c r="C9" s="101" t="s">
        <v>25</v>
      </c>
      <c r="D9" s="101"/>
    </row>
    <row r="10" spans="2:4" ht="28.35" customHeight="1" x14ac:dyDescent="0.25">
      <c r="B10" s="40"/>
      <c r="C10" s="34" t="s">
        <v>54</v>
      </c>
      <c r="D10" s="34" t="s">
        <v>55</v>
      </c>
    </row>
    <row r="11" spans="2:4" ht="28.35" customHeight="1" x14ac:dyDescent="0.25">
      <c r="B11" s="30" t="s">
        <v>24</v>
      </c>
      <c r="C11" s="32">
        <f>'Agent 1'!B3</f>
        <v>0</v>
      </c>
      <c r="D11" s="33">
        <f>'Agent 2'!B3</f>
        <v>0</v>
      </c>
    </row>
    <row r="12" spans="2:4" ht="28.35" customHeight="1" x14ac:dyDescent="0.25">
      <c r="B12" s="30" t="s">
        <v>21</v>
      </c>
      <c r="C12" s="31">
        <f>'Agent 1'!B4</f>
        <v>0</v>
      </c>
      <c r="D12" s="21">
        <f>'Agent 2'!B4</f>
        <v>0</v>
      </c>
    </row>
    <row r="13" spans="2:4" ht="28.35" customHeight="1" x14ac:dyDescent="0.25">
      <c r="B13" s="30" t="s">
        <v>6</v>
      </c>
      <c r="C13" s="31">
        <f>'Agent 1'!B5</f>
        <v>0</v>
      </c>
      <c r="D13" s="21">
        <f>'Agent 2'!B5</f>
        <v>0</v>
      </c>
    </row>
    <row r="14" spans="2:4" ht="28.35" customHeight="1" x14ac:dyDescent="0.25">
      <c r="B14" s="30" t="s">
        <v>7</v>
      </c>
      <c r="C14" s="31">
        <f>'Agent 1'!B6</f>
        <v>0</v>
      </c>
      <c r="D14" s="21">
        <f>'Agent 2'!B6</f>
        <v>0</v>
      </c>
    </row>
    <row r="15" spans="2:4" ht="28.35" customHeight="1" x14ac:dyDescent="0.25">
      <c r="B15" s="30" t="s">
        <v>74</v>
      </c>
      <c r="C15" s="31">
        <f>'Agent 1'!B7</f>
        <v>0</v>
      </c>
      <c r="D15" s="21">
        <f>'Agent 2'!B7</f>
        <v>0</v>
      </c>
    </row>
    <row r="16" spans="2:4" ht="28.35" customHeight="1" x14ac:dyDescent="0.25">
      <c r="B16" s="26"/>
      <c r="C16" s="22"/>
      <c r="D16" s="22"/>
    </row>
    <row r="17" spans="2:4" ht="28.35" customHeight="1" x14ac:dyDescent="0.25">
      <c r="B17" s="30" t="s">
        <v>8</v>
      </c>
      <c r="C17" s="35">
        <f>'Agent 1'!C20</f>
        <v>0</v>
      </c>
      <c r="D17" s="23">
        <f>'Agent 2'!C20</f>
        <v>0</v>
      </c>
    </row>
    <row r="18" spans="2:4" ht="28.35" customHeight="1" x14ac:dyDescent="0.25">
      <c r="B18" s="30" t="s">
        <v>9</v>
      </c>
      <c r="C18" s="35">
        <f>'Agent 1'!C28</f>
        <v>0</v>
      </c>
      <c r="D18" s="23">
        <f>'Agent 2'!C28</f>
        <v>0</v>
      </c>
    </row>
    <row r="19" spans="2:4" ht="28.35" customHeight="1" x14ac:dyDescent="0.25">
      <c r="B19" s="30" t="s">
        <v>13</v>
      </c>
      <c r="C19" s="36">
        <f>'Agent 1'!C58</f>
        <v>0</v>
      </c>
      <c r="D19" s="23">
        <f>'Agent 2'!C58</f>
        <v>0</v>
      </c>
    </row>
    <row r="20" spans="2:4" ht="28.35" customHeight="1" x14ac:dyDescent="0.25">
      <c r="B20" s="30" t="s">
        <v>14</v>
      </c>
      <c r="C20" s="36">
        <f>'Agent 1'!C69</f>
        <v>0</v>
      </c>
      <c r="D20" s="23">
        <f>'Agent 2'!C69</f>
        <v>0</v>
      </c>
    </row>
    <row r="21" spans="2:4" ht="28.35" customHeight="1" x14ac:dyDescent="0.25">
      <c r="B21" s="39" t="s">
        <v>12</v>
      </c>
      <c r="C21" s="37">
        <f>'Agent 1'!B13</f>
        <v>0</v>
      </c>
      <c r="D21" s="24">
        <f>'Agent 2'!B13</f>
        <v>0</v>
      </c>
    </row>
    <row r="22" spans="2:4" ht="28.35" customHeight="1" x14ac:dyDescent="0.25">
      <c r="B22" s="39" t="s">
        <v>11</v>
      </c>
      <c r="C22" s="38" t="str">
        <f>'Agent 1'!B14</f>
        <v>Non Satisfaisant</v>
      </c>
      <c r="D22" s="25" t="str">
        <f>'Agent 2'!B14</f>
        <v>Non Satisfaisant</v>
      </c>
    </row>
    <row r="23" spans="2:4" ht="18.75" x14ac:dyDescent="0.25">
      <c r="B23" s="7"/>
      <c r="C23" s="8"/>
      <c r="D23" s="8"/>
    </row>
    <row r="24" spans="2:4" ht="18.75" x14ac:dyDescent="0.25">
      <c r="B24" s="9"/>
      <c r="C24" s="8"/>
      <c r="D24" s="8"/>
    </row>
    <row r="25" spans="2:4" ht="18.75" x14ac:dyDescent="0.25">
      <c r="B25" s="9"/>
      <c r="C25" s="8"/>
      <c r="D25" s="8"/>
    </row>
    <row r="26" spans="2:4" ht="18.75" x14ac:dyDescent="0.25">
      <c r="B26" s="9"/>
      <c r="C26" s="8"/>
      <c r="D26" s="8"/>
    </row>
    <row r="27" spans="2:4" ht="18.75" x14ac:dyDescent="0.25">
      <c r="B27" s="9"/>
      <c r="C27" s="8"/>
      <c r="D27" s="8"/>
    </row>
    <row r="28" spans="2:4" ht="18.75" x14ac:dyDescent="0.25">
      <c r="B28" s="9"/>
      <c r="C28" s="8"/>
      <c r="D28" s="8"/>
    </row>
    <row r="29" spans="2:4" ht="18.75" x14ac:dyDescent="0.25">
      <c r="B29" s="9"/>
      <c r="C29" s="8"/>
      <c r="D29" s="8"/>
    </row>
    <row r="30" spans="2:4" ht="18.75" x14ac:dyDescent="0.25">
      <c r="B30" s="10"/>
      <c r="C30" s="8"/>
      <c r="D30" s="8"/>
    </row>
    <row r="31" spans="2:4" ht="18.75" x14ac:dyDescent="0.25">
      <c r="B31" s="10"/>
      <c r="C31" s="8"/>
      <c r="D31" s="8"/>
    </row>
    <row r="32" spans="2:4" ht="18.75" x14ac:dyDescent="0.25">
      <c r="B32" s="11"/>
      <c r="C32" s="8"/>
      <c r="D32" s="8"/>
    </row>
    <row r="33" spans="2:4" ht="18.75" x14ac:dyDescent="0.25">
      <c r="B33" s="11"/>
      <c r="C33" s="8"/>
      <c r="D33" s="8"/>
    </row>
    <row r="34" spans="2:4" ht="18.75" x14ac:dyDescent="0.25">
      <c r="B34" s="9"/>
      <c r="C34" s="9"/>
      <c r="D34" s="8"/>
    </row>
    <row r="35" spans="2:4" x14ac:dyDescent="0.25">
      <c r="B35" s="1"/>
      <c r="C35" s="5"/>
      <c r="D35" s="6"/>
    </row>
    <row r="36" spans="2:4" x14ac:dyDescent="0.25">
      <c r="B36" s="12"/>
      <c r="C36" s="5"/>
      <c r="D36" s="6"/>
    </row>
    <row r="37" spans="2:4" x14ac:dyDescent="0.25">
      <c r="B37" s="1"/>
      <c r="C37" s="5"/>
      <c r="D37" s="6"/>
    </row>
    <row r="38" spans="2:4" x14ac:dyDescent="0.25">
      <c r="B38" s="1"/>
      <c r="C38" s="5"/>
      <c r="D38" s="6"/>
    </row>
    <row r="39" spans="2:4" x14ac:dyDescent="0.25">
      <c r="B39" s="1"/>
      <c r="C39" s="5"/>
      <c r="D39" s="6"/>
    </row>
    <row r="40" spans="2:4" x14ac:dyDescent="0.25">
      <c r="B40" s="1"/>
      <c r="C40" s="5"/>
      <c r="D40" s="6"/>
    </row>
    <row r="41" spans="2:4" x14ac:dyDescent="0.25">
      <c r="B41" s="1"/>
      <c r="C41" s="5"/>
      <c r="D41" s="6"/>
    </row>
    <row r="42" spans="2:4" x14ac:dyDescent="0.25">
      <c r="B42" s="1"/>
      <c r="C42" s="5"/>
      <c r="D42" s="6"/>
    </row>
    <row r="43" spans="2:4" x14ac:dyDescent="0.25">
      <c r="B43" s="1"/>
      <c r="C43" s="5"/>
      <c r="D43" s="6"/>
    </row>
    <row r="44" spans="2:4" x14ac:dyDescent="0.25">
      <c r="B44" s="1"/>
      <c r="C44" s="5"/>
      <c r="D44" s="6"/>
    </row>
    <row r="45" spans="2:4" x14ac:dyDescent="0.25">
      <c r="B45" s="1"/>
      <c r="C45" s="5"/>
      <c r="D45" s="6"/>
    </row>
    <row r="46" spans="2:4" x14ac:dyDescent="0.25">
      <c r="B46" s="1"/>
      <c r="C46" s="5"/>
      <c r="D46" s="6"/>
    </row>
    <row r="47" spans="2:4" x14ac:dyDescent="0.25">
      <c r="B47" s="1"/>
      <c r="C47" s="5"/>
      <c r="D47" s="6"/>
    </row>
    <row r="48" spans="2:4" x14ac:dyDescent="0.25">
      <c r="B48" s="1"/>
      <c r="C48" s="5"/>
      <c r="D48" s="6"/>
    </row>
  </sheetData>
  <sheetProtection algorithmName="SHA-512" hashValue="ZssmXXtRSOQ0rbT9oWlqWJM0FNDCU8+ArqMGQieiC/8Y9aRbks3W/sXunoWaMjBBmv9USH2whhGPEwptNBUj7Q==" saltValue="7SvpqHUmmqikaVNm3UurBw==" spinCount="100000" sheet="1" objects="1" scenarios="1"/>
  <mergeCells count="5">
    <mergeCell ref="C4:D4"/>
    <mergeCell ref="C5:D5"/>
    <mergeCell ref="C7:D7"/>
    <mergeCell ref="B1:D1"/>
    <mergeCell ref="C9:D9"/>
  </mergeCells>
  <phoneticPr fontId="15" type="noConversion"/>
  <conditionalFormatting sqref="D34">
    <cfRule type="cellIs" dxfId="62" priority="7" stopIfTrue="1" operator="greaterThanOrEqual">
      <formula>0.8</formula>
    </cfRule>
    <cfRule type="cellIs" dxfId="61" priority="8" stopIfTrue="1" operator="between">
      <formula>0.5</formula>
      <formula>0.799</formula>
    </cfRule>
    <cfRule type="cellIs" dxfId="60" priority="9" stopIfTrue="1" operator="lessThan">
      <formula>0.5</formula>
    </cfRule>
  </conditionalFormatting>
  <pageMargins left="0.7" right="0.7" top="0.75" bottom="0.75" header="0.3" footer="0.3"/>
  <pageSetup paperSize="9" scale="56" fitToWidth="0" fitToHeight="0" orientation="portrait" r:id="rId1"/>
  <headerFooter>
    <oddHeader xml:space="preserve">&amp;L&amp;9&amp;K03+000&amp;G
&amp;R&amp;9&amp;K03+000    2/ Réaliser des charges virales sur OPP &amp;G
</oddHeader>
    <oddFooter>&amp;L&amp;8&amp;K03+000&amp;F / &amp;K01+000&amp;A
&amp;KC8C8C8Tous droits réservés. 2019 © Toolkit OPP-ERA - Outil développé en collaboration avec IQLS&amp;R&amp;8&amp;K03+000&amp;P&amp;K000000/&amp;N&amp;K03+000
&amp;KC8C8C8https://toolkit-chargevirale-oppera.solthis.org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74"/>
  <sheetViews>
    <sheetView zoomScaleNormal="100" zoomScalePageLayoutView="73" workbookViewId="0">
      <selection sqref="A1:E1"/>
    </sheetView>
  </sheetViews>
  <sheetFormatPr baseColWidth="10" defaultColWidth="10.75" defaultRowHeight="15.75" x14ac:dyDescent="0.25"/>
  <cols>
    <col min="1" max="1" width="31.25" style="43" customWidth="1"/>
    <col min="2" max="2" width="71" style="46" customWidth="1"/>
    <col min="3" max="3" width="6.625" style="42" customWidth="1"/>
    <col min="4" max="4" width="12.25" style="43" hidden="1" customWidth="1"/>
    <col min="5" max="5" width="33.25" style="43" customWidth="1"/>
    <col min="6" max="6" width="10.75" style="44"/>
    <col min="7" max="16384" width="10.75" style="43"/>
  </cols>
  <sheetData>
    <row r="1" spans="1:5" ht="18" customHeight="1" x14ac:dyDescent="0.25">
      <c r="A1" s="107" t="s">
        <v>76</v>
      </c>
      <c r="B1" s="107"/>
      <c r="C1" s="107"/>
      <c r="D1" s="107"/>
      <c r="E1" s="107"/>
    </row>
    <row r="3" spans="1:5" x14ac:dyDescent="0.25">
      <c r="A3" s="45" t="s">
        <v>56</v>
      </c>
      <c r="B3" s="74"/>
      <c r="C3" s="47"/>
      <c r="D3" s="48"/>
    </row>
    <row r="4" spans="1:5" x14ac:dyDescent="0.25">
      <c r="A4" s="45" t="s">
        <v>57</v>
      </c>
      <c r="B4" s="74"/>
      <c r="C4" s="47"/>
      <c r="D4" s="48"/>
    </row>
    <row r="5" spans="1:5" x14ac:dyDescent="0.25">
      <c r="A5" s="45" t="s">
        <v>26</v>
      </c>
      <c r="B5" s="74"/>
      <c r="C5" s="47"/>
      <c r="D5" s="48"/>
    </row>
    <row r="6" spans="1:5" x14ac:dyDescent="0.25">
      <c r="A6" s="45" t="s">
        <v>27</v>
      </c>
      <c r="B6" s="74"/>
      <c r="C6" s="47"/>
      <c r="D6" s="48"/>
    </row>
    <row r="7" spans="1:5" x14ac:dyDescent="0.25">
      <c r="A7" s="49" t="s">
        <v>28</v>
      </c>
      <c r="B7" s="74"/>
      <c r="C7" s="47"/>
      <c r="D7" s="48"/>
    </row>
    <row r="8" spans="1:5" x14ac:dyDescent="0.25">
      <c r="A8" s="50"/>
      <c r="C8" s="47"/>
      <c r="D8" s="48"/>
    </row>
    <row r="9" spans="1:5" ht="30" x14ac:dyDescent="0.25">
      <c r="A9" s="45" t="s">
        <v>58</v>
      </c>
      <c r="B9" s="74"/>
      <c r="C9" s="47"/>
      <c r="D9" s="48"/>
    </row>
    <row r="10" spans="1:5" x14ac:dyDescent="0.25">
      <c r="A10" s="45" t="s">
        <v>22</v>
      </c>
      <c r="B10" s="74"/>
      <c r="C10" s="47"/>
      <c r="D10" s="48"/>
    </row>
    <row r="11" spans="1:5" x14ac:dyDescent="0.25">
      <c r="A11" s="45" t="s">
        <v>23</v>
      </c>
      <c r="B11" s="74"/>
      <c r="C11" s="47"/>
      <c r="D11" s="48"/>
    </row>
    <row r="12" spans="1:5" x14ac:dyDescent="0.25">
      <c r="A12" s="51"/>
      <c r="C12" s="47"/>
      <c r="D12" s="48"/>
    </row>
    <row r="13" spans="1:5" ht="18.75" x14ac:dyDescent="0.25">
      <c r="A13" s="52" t="s">
        <v>59</v>
      </c>
      <c r="B13" s="77">
        <f>AVERAGE(C20,C28,C58,C69)</f>
        <v>0</v>
      </c>
      <c r="C13" s="51"/>
      <c r="D13" s="51"/>
    </row>
    <row r="14" spans="1:5" x14ac:dyDescent="0.25">
      <c r="A14" s="52" t="s">
        <v>11</v>
      </c>
      <c r="B14" s="78" t="str">
        <f>IF(AND(B13&gt;0.9),"Très Satisfaisant",IF(AND(B13&gt;0.8,B13&lt;=0.9),"Satisfaisant",IF(AND(B13&gt;=0.5,B13&lt;=0.8),"Peu Satisfaisant",IF(AND(B13&lt;0.5),"Non Satisfaisant"))))</f>
        <v>Non Satisfaisant</v>
      </c>
      <c r="C14" s="53"/>
      <c r="D14" s="51"/>
    </row>
    <row r="15" spans="1:5" x14ac:dyDescent="0.25">
      <c r="A15" s="104" t="s">
        <v>75</v>
      </c>
      <c r="B15" s="102"/>
      <c r="C15" s="103"/>
      <c r="D15" s="103"/>
    </row>
    <row r="16" spans="1:5" x14ac:dyDescent="0.25">
      <c r="A16" s="105"/>
      <c r="B16" s="102"/>
      <c r="C16" s="103"/>
      <c r="D16" s="103"/>
    </row>
    <row r="17" spans="1:6" x14ac:dyDescent="0.25">
      <c r="A17" s="105"/>
      <c r="B17" s="102"/>
      <c r="C17" s="103"/>
      <c r="D17" s="103"/>
    </row>
    <row r="18" spans="1:6" x14ac:dyDescent="0.25">
      <c r="A18" s="106"/>
      <c r="B18" s="102"/>
      <c r="C18" s="103"/>
      <c r="D18" s="103"/>
    </row>
    <row r="19" spans="1:6" x14ac:dyDescent="0.25">
      <c r="A19" s="54"/>
      <c r="C19" s="47"/>
      <c r="D19" s="48"/>
      <c r="F19" s="55"/>
    </row>
    <row r="20" spans="1:6" x14ac:dyDescent="0.25">
      <c r="A20" s="48"/>
      <c r="B20" s="79" t="s">
        <v>0</v>
      </c>
      <c r="C20" s="57">
        <f>IF(COUNT(D21:D26)&gt;0,AVERAGE(D21:D26),"'")</f>
        <v>0</v>
      </c>
      <c r="D20" s="48"/>
      <c r="E20" s="56" t="s">
        <v>77</v>
      </c>
    </row>
    <row r="21" spans="1:6" ht="30" x14ac:dyDescent="0.25">
      <c r="A21" s="48"/>
      <c r="B21" s="80" t="s">
        <v>60</v>
      </c>
      <c r="C21" s="75"/>
      <c r="D21" s="58">
        <f>IF(C21="Oui",1,IF(C21="Partiel",0.5,IF(C21="na","'",0)))</f>
        <v>0</v>
      </c>
      <c r="E21" s="97"/>
      <c r="F21" s="59"/>
    </row>
    <row r="22" spans="1:6" ht="30" x14ac:dyDescent="0.25">
      <c r="A22" s="48"/>
      <c r="B22" s="80" t="s">
        <v>61</v>
      </c>
      <c r="C22" s="76"/>
      <c r="D22" s="58">
        <f t="shared" ref="D22:D26" si="0">IF(C22="Oui",1,IF(C22="Partiel",0.5,IF(C22="na","'",0)))</f>
        <v>0</v>
      </c>
      <c r="E22" s="97"/>
      <c r="F22" s="59"/>
    </row>
    <row r="23" spans="1:6" ht="30" x14ac:dyDescent="0.25">
      <c r="A23" s="48"/>
      <c r="B23" s="80" t="s">
        <v>62</v>
      </c>
      <c r="C23" s="76"/>
      <c r="D23" s="58">
        <f t="shared" si="0"/>
        <v>0</v>
      </c>
      <c r="E23" s="97"/>
      <c r="F23" s="59"/>
    </row>
    <row r="24" spans="1:6" ht="30" x14ac:dyDescent="0.25">
      <c r="A24" s="48"/>
      <c r="B24" s="81" t="s">
        <v>30</v>
      </c>
      <c r="C24" s="76"/>
      <c r="D24" s="58">
        <f t="shared" si="0"/>
        <v>0</v>
      </c>
      <c r="E24" s="97"/>
      <c r="F24" s="59"/>
    </row>
    <row r="25" spans="1:6" ht="30" x14ac:dyDescent="0.25">
      <c r="A25" s="48"/>
      <c r="B25" s="82" t="s">
        <v>31</v>
      </c>
      <c r="C25" s="76"/>
      <c r="D25" s="58">
        <f t="shared" si="0"/>
        <v>0</v>
      </c>
      <c r="E25" s="97"/>
      <c r="F25" s="59"/>
    </row>
    <row r="26" spans="1:6" ht="30" x14ac:dyDescent="0.25">
      <c r="A26" s="48"/>
      <c r="B26" s="83" t="s">
        <v>63</v>
      </c>
      <c r="C26" s="76"/>
      <c r="D26" s="58">
        <f t="shared" si="0"/>
        <v>0</v>
      </c>
      <c r="E26" s="97"/>
      <c r="F26" s="59"/>
    </row>
    <row r="27" spans="1:6" x14ac:dyDescent="0.25">
      <c r="A27" s="48"/>
      <c r="B27" s="84"/>
      <c r="C27" s="47"/>
      <c r="D27" s="48"/>
    </row>
    <row r="28" spans="1:6" x14ac:dyDescent="0.25">
      <c r="A28" s="48"/>
      <c r="B28" s="79" t="s">
        <v>1</v>
      </c>
      <c r="C28" s="57">
        <f>AVERAGE(C30,C44,C54)</f>
        <v>0</v>
      </c>
      <c r="D28" s="48"/>
      <c r="E28" s="60"/>
    </row>
    <row r="29" spans="1:6" x14ac:dyDescent="0.25">
      <c r="A29" s="48"/>
      <c r="B29" s="85" t="e">
        <v>#REF!</v>
      </c>
      <c r="C29" s="61"/>
      <c r="D29" s="48"/>
      <c r="E29" s="60"/>
    </row>
    <row r="30" spans="1:6" x14ac:dyDescent="0.25">
      <c r="A30" s="48"/>
      <c r="B30" s="86" t="s">
        <v>2</v>
      </c>
      <c r="C30" s="57">
        <f>IF(COUNT(D31:D42)&gt;0,AVERAGE(D31:D42),"'")</f>
        <v>0</v>
      </c>
      <c r="D30" s="48"/>
      <c r="E30" s="62" t="s">
        <v>77</v>
      </c>
    </row>
    <row r="31" spans="1:6" ht="51.75" x14ac:dyDescent="0.25">
      <c r="A31" s="48"/>
      <c r="B31" s="87" t="s">
        <v>64</v>
      </c>
      <c r="C31" s="75"/>
      <c r="D31" s="58">
        <f t="shared" ref="D31:D42" si="1">IF(C31="Oui",1,IF(C31="Partiel",0.5,IF(C31="na","'",0)))</f>
        <v>0</v>
      </c>
      <c r="E31" s="97"/>
      <c r="F31" s="59"/>
    </row>
    <row r="32" spans="1:6" ht="17.25" x14ac:dyDescent="0.25">
      <c r="A32" s="48"/>
      <c r="B32" s="87" t="s">
        <v>32</v>
      </c>
      <c r="C32" s="76"/>
      <c r="D32" s="58">
        <f t="shared" si="1"/>
        <v>0</v>
      </c>
      <c r="E32" s="97"/>
      <c r="F32" s="59"/>
    </row>
    <row r="33" spans="1:6" ht="51.75" x14ac:dyDescent="0.25">
      <c r="A33" s="48"/>
      <c r="B33" s="87" t="s">
        <v>35</v>
      </c>
      <c r="C33" s="76"/>
      <c r="D33" s="58">
        <f t="shared" si="1"/>
        <v>0</v>
      </c>
      <c r="E33" s="97"/>
      <c r="F33" s="59"/>
    </row>
    <row r="34" spans="1:6" s="66" customFormat="1" ht="34.5" x14ac:dyDescent="0.25">
      <c r="A34" s="63"/>
      <c r="B34" s="88" t="s">
        <v>33</v>
      </c>
      <c r="C34" s="76"/>
      <c r="D34" s="64">
        <f t="shared" si="1"/>
        <v>0</v>
      </c>
      <c r="E34" s="97"/>
      <c r="F34" s="65"/>
    </row>
    <row r="35" spans="1:6" ht="34.5" x14ac:dyDescent="0.25">
      <c r="A35" s="63"/>
      <c r="B35" s="87" t="s">
        <v>36</v>
      </c>
      <c r="C35" s="76"/>
      <c r="D35" s="58">
        <f t="shared" si="1"/>
        <v>0</v>
      </c>
      <c r="E35" s="97"/>
      <c r="F35" s="59"/>
    </row>
    <row r="36" spans="1:6" ht="34.5" x14ac:dyDescent="0.25">
      <c r="A36" s="63"/>
      <c r="B36" s="87" t="s">
        <v>37</v>
      </c>
      <c r="C36" s="76"/>
      <c r="D36" s="58">
        <f t="shared" si="1"/>
        <v>0</v>
      </c>
      <c r="E36" s="97"/>
      <c r="F36" s="59"/>
    </row>
    <row r="37" spans="1:6" ht="34.5" x14ac:dyDescent="0.25">
      <c r="A37" s="63"/>
      <c r="B37" s="89" t="s">
        <v>38</v>
      </c>
      <c r="C37" s="76"/>
      <c r="D37" s="58">
        <f t="shared" si="1"/>
        <v>0</v>
      </c>
      <c r="E37" s="97"/>
      <c r="F37" s="59"/>
    </row>
    <row r="38" spans="1:6" ht="17.25" x14ac:dyDescent="0.25">
      <c r="A38" s="67"/>
      <c r="B38" s="87" t="s">
        <v>65</v>
      </c>
      <c r="C38" s="76"/>
      <c r="D38" s="58">
        <f t="shared" si="1"/>
        <v>0</v>
      </c>
      <c r="E38" s="97"/>
      <c r="F38" s="59"/>
    </row>
    <row r="39" spans="1:6" ht="34.5" x14ac:dyDescent="0.25">
      <c r="A39" s="67"/>
      <c r="B39" s="87" t="s">
        <v>66</v>
      </c>
      <c r="C39" s="76"/>
      <c r="D39" s="58">
        <f t="shared" si="1"/>
        <v>0</v>
      </c>
      <c r="E39" s="97"/>
      <c r="F39" s="59"/>
    </row>
    <row r="40" spans="1:6" ht="34.5" x14ac:dyDescent="0.25">
      <c r="A40" s="68"/>
      <c r="B40" s="87" t="s">
        <v>34</v>
      </c>
      <c r="C40" s="76"/>
      <c r="D40" s="58">
        <f t="shared" si="1"/>
        <v>0</v>
      </c>
      <c r="E40" s="97"/>
      <c r="F40" s="59"/>
    </row>
    <row r="41" spans="1:6" ht="34.5" x14ac:dyDescent="0.25">
      <c r="A41" s="67"/>
      <c r="B41" s="87" t="s">
        <v>39</v>
      </c>
      <c r="C41" s="76"/>
      <c r="D41" s="58">
        <f t="shared" si="1"/>
        <v>0</v>
      </c>
      <c r="E41" s="97"/>
      <c r="F41" s="59"/>
    </row>
    <row r="42" spans="1:6" ht="34.5" x14ac:dyDescent="0.25">
      <c r="A42" s="48"/>
      <c r="B42" s="87" t="s">
        <v>40</v>
      </c>
      <c r="C42" s="76"/>
      <c r="D42" s="58">
        <f t="shared" si="1"/>
        <v>0</v>
      </c>
      <c r="E42" s="97"/>
      <c r="F42" s="59"/>
    </row>
    <row r="43" spans="1:6" ht="17.25" x14ac:dyDescent="0.25">
      <c r="A43" s="48"/>
      <c r="B43" s="90"/>
      <c r="C43" s="47"/>
      <c r="D43" s="48"/>
    </row>
    <row r="44" spans="1:6" ht="17.45" customHeight="1" x14ac:dyDescent="0.25">
      <c r="A44" s="48"/>
      <c r="B44" s="86" t="s">
        <v>17</v>
      </c>
      <c r="C44" s="57">
        <f>IF(COUNT(D45:D52)&gt;0,AVERAGE(D45:D52),"'")</f>
        <v>0</v>
      </c>
      <c r="D44" s="48"/>
      <c r="E44" s="62" t="s">
        <v>77</v>
      </c>
    </row>
    <row r="45" spans="1:6" ht="51.75" x14ac:dyDescent="0.25">
      <c r="A45" s="48"/>
      <c r="B45" s="87" t="s">
        <v>67</v>
      </c>
      <c r="C45" s="76"/>
      <c r="D45" s="58">
        <f t="shared" ref="D45:D52" si="2">IF(C45="Oui",1,IF(C45="Partiel",0.5,IF(C45="na","'",0)))</f>
        <v>0</v>
      </c>
      <c r="E45" s="97"/>
      <c r="F45" s="59"/>
    </row>
    <row r="46" spans="1:6" ht="17.25" x14ac:dyDescent="0.25">
      <c r="A46" s="69"/>
      <c r="B46" s="88" t="s">
        <v>41</v>
      </c>
      <c r="C46" s="76"/>
      <c r="D46" s="58">
        <f t="shared" si="2"/>
        <v>0</v>
      </c>
      <c r="E46" s="97"/>
      <c r="F46" s="59"/>
    </row>
    <row r="47" spans="1:6" ht="34.5" x14ac:dyDescent="0.25">
      <c r="A47" s="67"/>
      <c r="B47" s="87" t="s">
        <v>42</v>
      </c>
      <c r="C47" s="76"/>
      <c r="D47" s="58">
        <f t="shared" si="2"/>
        <v>0</v>
      </c>
      <c r="E47" s="97"/>
      <c r="F47" s="59"/>
    </row>
    <row r="48" spans="1:6" ht="17.25" x14ac:dyDescent="0.25">
      <c r="A48" s="67"/>
      <c r="B48" s="89" t="s">
        <v>43</v>
      </c>
      <c r="C48" s="76"/>
      <c r="D48" s="58"/>
      <c r="E48" s="97"/>
      <c r="F48" s="59"/>
    </row>
    <row r="49" spans="1:6" ht="34.5" x14ac:dyDescent="0.25">
      <c r="A49" s="70"/>
      <c r="B49" s="89" t="s">
        <v>44</v>
      </c>
      <c r="C49" s="76"/>
      <c r="D49" s="58"/>
      <c r="E49" s="97"/>
      <c r="F49" s="59"/>
    </row>
    <row r="50" spans="1:6" ht="34.5" x14ac:dyDescent="0.25">
      <c r="A50" s="67"/>
      <c r="B50" s="89" t="s">
        <v>45</v>
      </c>
      <c r="C50" s="76"/>
      <c r="D50" s="58">
        <f t="shared" si="2"/>
        <v>0</v>
      </c>
      <c r="E50" s="97"/>
      <c r="F50" s="59"/>
    </row>
    <row r="51" spans="1:6" ht="34.5" x14ac:dyDescent="0.25">
      <c r="A51" s="67"/>
      <c r="B51" s="89" t="s">
        <v>46</v>
      </c>
      <c r="C51" s="76"/>
      <c r="D51" s="58"/>
      <c r="E51" s="97"/>
      <c r="F51" s="59"/>
    </row>
    <row r="52" spans="1:6" ht="34.5" x14ac:dyDescent="0.25">
      <c r="A52" s="68"/>
      <c r="B52" s="89" t="s">
        <v>68</v>
      </c>
      <c r="C52" s="76"/>
      <c r="D52" s="58">
        <f t="shared" si="2"/>
        <v>0</v>
      </c>
      <c r="E52" s="97"/>
      <c r="F52" s="59"/>
    </row>
    <row r="53" spans="1:6" x14ac:dyDescent="0.25">
      <c r="A53" s="48"/>
      <c r="B53" s="84"/>
      <c r="C53" s="47"/>
      <c r="D53" s="48"/>
    </row>
    <row r="54" spans="1:6" x14ac:dyDescent="0.25">
      <c r="A54" s="48"/>
      <c r="B54" s="86" t="s">
        <v>19</v>
      </c>
      <c r="C54" s="57">
        <f>IF(COUNT(D55:D56)&gt;0,AVERAGE(D55:D56),"'")</f>
        <v>0</v>
      </c>
      <c r="D54" s="48"/>
      <c r="E54" s="62" t="s">
        <v>77</v>
      </c>
    </row>
    <row r="55" spans="1:6" ht="51.75" x14ac:dyDescent="0.25">
      <c r="A55" s="48"/>
      <c r="B55" s="87" t="s">
        <v>47</v>
      </c>
      <c r="C55" s="75"/>
      <c r="D55" s="58">
        <f t="shared" ref="D55:D56" si="3">IF(C55="Oui",1,IF(C55="Partiel",0.5,IF(C55="na","'",0)))</f>
        <v>0</v>
      </c>
      <c r="E55" s="97"/>
      <c r="F55" s="59"/>
    </row>
    <row r="56" spans="1:6" ht="17.25" x14ac:dyDescent="0.25">
      <c r="A56" s="48"/>
      <c r="B56" s="87" t="s">
        <v>48</v>
      </c>
      <c r="C56" s="76"/>
      <c r="D56" s="58">
        <f t="shared" si="3"/>
        <v>0</v>
      </c>
      <c r="E56" s="97"/>
      <c r="F56" s="59"/>
    </row>
    <row r="57" spans="1:6" x14ac:dyDescent="0.25">
      <c r="A57" s="48"/>
      <c r="B57" s="84"/>
      <c r="C57" s="47"/>
      <c r="D57" s="48"/>
      <c r="E57" s="60"/>
    </row>
    <row r="58" spans="1:6" x14ac:dyDescent="0.25">
      <c r="A58" s="48"/>
      <c r="B58" s="91" t="s">
        <v>3</v>
      </c>
      <c r="C58" s="57">
        <f>AVERAGE(C60,C66)</f>
        <v>0</v>
      </c>
      <c r="D58" s="48"/>
      <c r="E58" s="60"/>
    </row>
    <row r="59" spans="1:6" x14ac:dyDescent="0.25">
      <c r="A59" s="48"/>
      <c r="B59" s="84"/>
      <c r="C59" s="47"/>
      <c r="D59" s="48"/>
      <c r="E59" s="60"/>
    </row>
    <row r="60" spans="1:6" ht="15.6" customHeight="1" x14ac:dyDescent="0.25">
      <c r="A60" s="48"/>
      <c r="B60" s="86" t="s">
        <v>18</v>
      </c>
      <c r="C60" s="57">
        <f>IF(COUNT(D61:D64)&gt;0,AVERAGE(D61:D64),"'")</f>
        <v>0</v>
      </c>
      <c r="D60" s="48"/>
      <c r="E60" s="62" t="s">
        <v>77</v>
      </c>
    </row>
    <row r="61" spans="1:6" ht="51.75" x14ac:dyDescent="0.25">
      <c r="A61" s="48"/>
      <c r="B61" s="87" t="s">
        <v>52</v>
      </c>
      <c r="C61" s="75"/>
      <c r="D61" s="58">
        <f t="shared" ref="D61:D64" si="4">IF(C61="Oui",1,IF(C61="Partiel",0.5,IF(C61="na","'",0)))</f>
        <v>0</v>
      </c>
      <c r="E61" s="97"/>
      <c r="F61" s="59"/>
    </row>
    <row r="62" spans="1:6" ht="17.25" x14ac:dyDescent="0.25">
      <c r="A62" s="48"/>
      <c r="B62" s="87" t="s">
        <v>49</v>
      </c>
      <c r="C62" s="76"/>
      <c r="D62" s="58">
        <f t="shared" si="4"/>
        <v>0</v>
      </c>
      <c r="E62" s="97"/>
      <c r="F62" s="59"/>
    </row>
    <row r="63" spans="1:6" ht="34.5" x14ac:dyDescent="0.25">
      <c r="A63" s="48"/>
      <c r="B63" s="87" t="s">
        <v>50</v>
      </c>
      <c r="C63" s="76"/>
      <c r="D63" s="58">
        <f t="shared" si="4"/>
        <v>0</v>
      </c>
      <c r="E63" s="97"/>
      <c r="F63" s="59"/>
    </row>
    <row r="64" spans="1:6" ht="51.75" x14ac:dyDescent="0.25">
      <c r="A64" s="48"/>
      <c r="B64" s="87" t="s">
        <v>51</v>
      </c>
      <c r="C64" s="76"/>
      <c r="D64" s="58">
        <f t="shared" si="4"/>
        <v>0</v>
      </c>
      <c r="E64" s="97"/>
      <c r="F64" s="59"/>
    </row>
    <row r="65" spans="1:6" x14ac:dyDescent="0.25">
      <c r="A65" s="48"/>
      <c r="B65" s="92"/>
      <c r="C65" s="71"/>
      <c r="D65" s="48"/>
      <c r="E65" s="60"/>
    </row>
    <row r="66" spans="1:6" x14ac:dyDescent="0.25">
      <c r="A66" s="48"/>
      <c r="B66" s="86" t="s">
        <v>29</v>
      </c>
      <c r="C66" s="57">
        <f>IF(COUNT(D67:D67)&gt;0,AVERAGE(D67:D67),"'")</f>
        <v>0</v>
      </c>
      <c r="D66" s="48"/>
      <c r="E66" s="62" t="s">
        <v>77</v>
      </c>
    </row>
    <row r="67" spans="1:6" ht="30" x14ac:dyDescent="0.25">
      <c r="A67" s="48"/>
      <c r="B67" s="93" t="s">
        <v>53</v>
      </c>
      <c r="C67" s="75"/>
      <c r="D67" s="58">
        <f t="shared" ref="D67" si="5">IF(C67="Oui",1,IF(C67="Partiel",0.5,IF(C67="na","'",0)))</f>
        <v>0</v>
      </c>
      <c r="E67" s="97"/>
      <c r="F67" s="59"/>
    </row>
    <row r="68" spans="1:6" x14ac:dyDescent="0.25">
      <c r="A68" s="48"/>
      <c r="B68" s="84"/>
      <c r="C68" s="47"/>
      <c r="D68" s="48"/>
    </row>
    <row r="69" spans="1:6" x14ac:dyDescent="0.25">
      <c r="A69" s="48"/>
      <c r="B69" s="91" t="s">
        <v>4</v>
      </c>
      <c r="C69" s="96">
        <f>IF(COUNT(D70:D73)&gt;0,AVERAGE(D70:D73),"'")</f>
        <v>0</v>
      </c>
      <c r="D69" s="48"/>
      <c r="E69" s="56" t="s">
        <v>77</v>
      </c>
    </row>
    <row r="70" spans="1:6" ht="34.5" x14ac:dyDescent="0.25">
      <c r="A70" s="48"/>
      <c r="B70" s="87" t="s">
        <v>69</v>
      </c>
      <c r="C70" s="76"/>
      <c r="D70" s="95">
        <f t="shared" ref="D70:D73" si="6">IF(C70="Oui",1,IF(C70="Partiel",0.5,IF(C70="na","'",0)))</f>
        <v>0</v>
      </c>
      <c r="E70" s="97"/>
      <c r="F70" s="59"/>
    </row>
    <row r="71" spans="1:6" ht="51.75" x14ac:dyDescent="0.25">
      <c r="A71" s="48"/>
      <c r="B71" s="87" t="s">
        <v>70</v>
      </c>
      <c r="C71" s="76"/>
      <c r="D71" s="95">
        <f t="shared" si="6"/>
        <v>0</v>
      </c>
      <c r="E71" s="97"/>
      <c r="F71" s="59"/>
    </row>
    <row r="72" spans="1:6" x14ac:dyDescent="0.25">
      <c r="A72" s="48"/>
      <c r="B72" s="94" t="s">
        <v>71</v>
      </c>
      <c r="C72" s="76"/>
      <c r="D72" s="95">
        <f t="shared" si="6"/>
        <v>0</v>
      </c>
      <c r="E72" s="97"/>
      <c r="F72" s="59"/>
    </row>
    <row r="73" spans="1:6" x14ac:dyDescent="0.25">
      <c r="A73" s="48"/>
      <c r="B73" s="94" t="s">
        <v>72</v>
      </c>
      <c r="C73" s="76"/>
      <c r="D73" s="95">
        <f t="shared" si="6"/>
        <v>0</v>
      </c>
      <c r="E73" s="97"/>
      <c r="F73" s="59"/>
    </row>
    <row r="74" spans="1:6" x14ac:dyDescent="0.25">
      <c r="B74" s="72"/>
      <c r="C74" s="73"/>
      <c r="E74" s="60"/>
    </row>
  </sheetData>
  <sheetProtection algorithmName="SHA-512" hashValue="1qiLml4HOFQeZn5btw8AI1jbTIKTXZcOV422pz6Lr4RaoVdo+ZZJQVy87nyS3WmftWAozzns4AtnhPdxSkHGCA==" saltValue="VSfVbapzVaoTfMXLwVstUg==" spinCount="100000" sheet="1" objects="1" scenarios="1"/>
  <mergeCells count="3">
    <mergeCell ref="B15:D18"/>
    <mergeCell ref="A15:A18"/>
    <mergeCell ref="A1:E1"/>
  </mergeCells>
  <conditionalFormatting sqref="C20">
    <cfRule type="cellIs" dxfId="59" priority="25" stopIfTrue="1" operator="greaterThanOrEqual">
      <formula>0.8</formula>
    </cfRule>
    <cfRule type="cellIs" dxfId="58" priority="26" stopIfTrue="1" operator="between">
      <formula>0.5</formula>
      <formula>0.799</formula>
    </cfRule>
    <cfRule type="cellIs" dxfId="57" priority="27" stopIfTrue="1" operator="lessThan">
      <formula>0.5</formula>
    </cfRule>
  </conditionalFormatting>
  <conditionalFormatting sqref="B13">
    <cfRule type="cellIs" dxfId="56" priority="22" stopIfTrue="1" operator="greaterThanOrEqual">
      <formula>0.8</formula>
    </cfRule>
    <cfRule type="cellIs" dxfId="55" priority="23" stopIfTrue="1" operator="between">
      <formula>0.5</formula>
      <formula>0.799</formula>
    </cfRule>
    <cfRule type="cellIs" dxfId="54" priority="24" stopIfTrue="1" operator="lessThan">
      <formula>0.5</formula>
    </cfRule>
  </conditionalFormatting>
  <conditionalFormatting sqref="C28">
    <cfRule type="cellIs" dxfId="53" priority="28" stopIfTrue="1" operator="greaterThanOrEqual">
      <formula>0.8</formula>
    </cfRule>
    <cfRule type="cellIs" dxfId="52" priority="29" stopIfTrue="1" operator="between">
      <formula>0.5</formula>
      <formula>0.799</formula>
    </cfRule>
    <cfRule type="cellIs" dxfId="51" priority="30" stopIfTrue="1" operator="lessThan">
      <formula>0.5</formula>
    </cfRule>
  </conditionalFormatting>
  <conditionalFormatting sqref="C30">
    <cfRule type="cellIs" dxfId="50" priority="19" stopIfTrue="1" operator="greaterThanOrEqual">
      <formula>0.8</formula>
    </cfRule>
    <cfRule type="cellIs" dxfId="49" priority="20" stopIfTrue="1" operator="between">
      <formula>0.5</formula>
      <formula>0.799</formula>
    </cfRule>
    <cfRule type="cellIs" dxfId="48" priority="21" stopIfTrue="1" operator="lessThan">
      <formula>0.5</formula>
    </cfRule>
  </conditionalFormatting>
  <conditionalFormatting sqref="C69">
    <cfRule type="cellIs" dxfId="47" priority="16" stopIfTrue="1" operator="greaterThanOrEqual">
      <formula>0.8</formula>
    </cfRule>
    <cfRule type="cellIs" dxfId="46" priority="17" stopIfTrue="1" operator="between">
      <formula>0.5</formula>
      <formula>0.799</formula>
    </cfRule>
    <cfRule type="cellIs" dxfId="45" priority="18" stopIfTrue="1" operator="lessThan">
      <formula>0.5</formula>
    </cfRule>
  </conditionalFormatting>
  <conditionalFormatting sqref="C58">
    <cfRule type="cellIs" dxfId="44" priority="13" stopIfTrue="1" operator="greaterThanOrEqual">
      <formula>0.8</formula>
    </cfRule>
    <cfRule type="cellIs" dxfId="43" priority="14" stopIfTrue="1" operator="between">
      <formula>0.5</formula>
      <formula>0.799</formula>
    </cfRule>
    <cfRule type="cellIs" dxfId="42" priority="15" stopIfTrue="1" operator="lessThan">
      <formula>0.5</formula>
    </cfRule>
  </conditionalFormatting>
  <conditionalFormatting sqref="C44">
    <cfRule type="cellIs" dxfId="41" priority="10" stopIfTrue="1" operator="greaterThanOrEqual">
      <formula>0.8</formula>
    </cfRule>
    <cfRule type="cellIs" dxfId="40" priority="11" stopIfTrue="1" operator="between">
      <formula>0.5</formula>
      <formula>0.799</formula>
    </cfRule>
    <cfRule type="cellIs" dxfId="39" priority="12" stopIfTrue="1" operator="lessThan">
      <formula>0.5</formula>
    </cfRule>
  </conditionalFormatting>
  <conditionalFormatting sqref="C54">
    <cfRule type="cellIs" dxfId="38" priority="7" stopIfTrue="1" operator="greaterThanOrEqual">
      <formula>0.8</formula>
    </cfRule>
    <cfRule type="cellIs" dxfId="37" priority="8" stopIfTrue="1" operator="between">
      <formula>0.5</formula>
      <formula>0.799</formula>
    </cfRule>
    <cfRule type="cellIs" dxfId="36" priority="9" stopIfTrue="1" operator="lessThan">
      <formula>0.5</formula>
    </cfRule>
  </conditionalFormatting>
  <conditionalFormatting sqref="C60">
    <cfRule type="cellIs" dxfId="35" priority="4" stopIfTrue="1" operator="greaterThanOrEqual">
      <formula>0.8</formula>
    </cfRule>
    <cfRule type="cellIs" dxfId="34" priority="5" stopIfTrue="1" operator="between">
      <formula>0.5</formula>
      <formula>0.799</formula>
    </cfRule>
    <cfRule type="cellIs" dxfId="33" priority="6" stopIfTrue="1" operator="lessThan">
      <formula>0.5</formula>
    </cfRule>
  </conditionalFormatting>
  <conditionalFormatting sqref="C66">
    <cfRule type="cellIs" dxfId="32" priority="1" stopIfTrue="1" operator="greaterThanOrEqual">
      <formula>0.8</formula>
    </cfRule>
    <cfRule type="cellIs" dxfId="31" priority="2" stopIfTrue="1" operator="between">
      <formula>0.5</formula>
      <formula>0.799</formula>
    </cfRule>
    <cfRule type="cellIs" dxfId="30" priority="3" stopIfTrue="1" operator="lessThan">
      <formula>0.5</formula>
    </cfRule>
  </conditionalFormatting>
  <dataValidations disablePrompts="1" count="1">
    <dataValidation type="list" allowBlank="1" showInputMessage="1" showErrorMessage="1" sqref="C21:C26 C45:C52 C55:C56 C61:C64 C67 C31:C42 C70:C73">
      <formula1>"Oui,Non,Partiel,na"</formula1>
    </dataValidation>
  </dataValidations>
  <pageMargins left="0.7" right="0.7" top="0.75" bottom="0.75" header="0.3" footer="0.3"/>
  <pageSetup paperSize="9" scale="56" fitToHeight="0" orientation="portrait" r:id="rId1"/>
  <headerFooter>
    <oddHeader xml:space="preserve">&amp;L&amp;9&amp;K03+000&amp;G
&amp;R&amp;9&amp;K03+000    2/ Réaliser des charges virales sur OPP &amp;G
</oddHeader>
    <oddFooter>&amp;L&amp;8&amp;K03+000&amp;F / &amp;K01+000&amp;A
&amp;KC8C8C8Tous droits réservés. 2019 © Toolkit OPP-ERA - Outil développé en collaboration avec IQLS&amp;R&amp;8&amp;K03+000&amp;P&amp;K000000/&amp;N&amp;K03+000
&amp;KC8C8C8https://toolkit-chargevirale-oppera.solthis.org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74"/>
  <sheetViews>
    <sheetView zoomScaleNormal="100" zoomScalePageLayoutView="80" workbookViewId="0">
      <selection sqref="A1:E1"/>
    </sheetView>
  </sheetViews>
  <sheetFormatPr baseColWidth="10" defaultColWidth="10.75" defaultRowHeight="15.75" x14ac:dyDescent="0.25"/>
  <cols>
    <col min="1" max="1" width="31.25" style="43" customWidth="1"/>
    <col min="2" max="2" width="71" style="46" customWidth="1"/>
    <col min="3" max="3" width="6.625" style="42" customWidth="1"/>
    <col min="4" max="4" width="12.25" style="43" hidden="1" customWidth="1"/>
    <col min="5" max="5" width="33.25" style="43" customWidth="1"/>
    <col min="6" max="6" width="10.75" style="44"/>
    <col min="7" max="16384" width="10.75" style="43"/>
  </cols>
  <sheetData>
    <row r="1" spans="1:5" ht="18" customHeight="1" x14ac:dyDescent="0.25">
      <c r="A1" s="107" t="s">
        <v>76</v>
      </c>
      <c r="B1" s="107"/>
      <c r="C1" s="107"/>
      <c r="D1" s="107"/>
      <c r="E1" s="107"/>
    </row>
    <row r="3" spans="1:5" x14ac:dyDescent="0.25">
      <c r="A3" s="45" t="s">
        <v>56</v>
      </c>
      <c r="B3" s="74"/>
      <c r="C3" s="47"/>
      <c r="D3" s="48"/>
    </row>
    <row r="4" spans="1:5" x14ac:dyDescent="0.25">
      <c r="A4" s="45" t="s">
        <v>57</v>
      </c>
      <c r="B4" s="74"/>
      <c r="C4" s="47"/>
      <c r="D4" s="48"/>
    </row>
    <row r="5" spans="1:5" x14ac:dyDescent="0.25">
      <c r="A5" s="45" t="s">
        <v>26</v>
      </c>
      <c r="B5" s="74"/>
      <c r="C5" s="47"/>
      <c r="D5" s="48"/>
    </row>
    <row r="6" spans="1:5" x14ac:dyDescent="0.25">
      <c r="A6" s="45" t="s">
        <v>27</v>
      </c>
      <c r="B6" s="74"/>
      <c r="C6" s="47"/>
      <c r="D6" s="48"/>
    </row>
    <row r="7" spans="1:5" x14ac:dyDescent="0.25">
      <c r="A7" s="49" t="s">
        <v>28</v>
      </c>
      <c r="B7" s="74"/>
      <c r="C7" s="47"/>
      <c r="D7" s="48"/>
    </row>
    <row r="8" spans="1:5" x14ac:dyDescent="0.25">
      <c r="A8" s="50"/>
      <c r="C8" s="47"/>
      <c r="D8" s="48"/>
    </row>
    <row r="9" spans="1:5" ht="30" x14ac:dyDescent="0.25">
      <c r="A9" s="45" t="s">
        <v>58</v>
      </c>
      <c r="B9" s="74"/>
      <c r="C9" s="47"/>
      <c r="D9" s="48"/>
    </row>
    <row r="10" spans="1:5" x14ac:dyDescent="0.25">
      <c r="A10" s="45" t="s">
        <v>22</v>
      </c>
      <c r="B10" s="74"/>
      <c r="C10" s="47"/>
      <c r="D10" s="48"/>
    </row>
    <row r="11" spans="1:5" x14ac:dyDescent="0.25">
      <c r="A11" s="45" t="s">
        <v>23</v>
      </c>
      <c r="B11" s="74"/>
      <c r="C11" s="47"/>
      <c r="D11" s="48"/>
    </row>
    <row r="12" spans="1:5" x14ac:dyDescent="0.25">
      <c r="A12" s="51"/>
      <c r="C12" s="47"/>
      <c r="D12" s="48"/>
    </row>
    <row r="13" spans="1:5" ht="18.75" x14ac:dyDescent="0.25">
      <c r="A13" s="52" t="s">
        <v>59</v>
      </c>
      <c r="B13" s="77">
        <f>AVERAGE(C20,C28,C58,C69)</f>
        <v>0</v>
      </c>
      <c r="C13" s="51"/>
      <c r="D13" s="51"/>
    </row>
    <row r="14" spans="1:5" x14ac:dyDescent="0.25">
      <c r="A14" s="52" t="s">
        <v>11</v>
      </c>
      <c r="B14" s="78" t="str">
        <f>IF(AND(B13&gt;0.9),"Très Satisfaisant",IF(AND(B13&gt;0.8,B13&lt;=0.9),"Satisfaisant",IF(AND(B13&gt;=0.5,B13&lt;=0.8),"Peu Satisfaisant",IF(AND(B13&lt;0.5),"Non Satisfaisant"))))</f>
        <v>Non Satisfaisant</v>
      </c>
      <c r="C14" s="53"/>
      <c r="D14" s="51"/>
    </row>
    <row r="15" spans="1:5" x14ac:dyDescent="0.25">
      <c r="A15" s="104" t="s">
        <v>75</v>
      </c>
      <c r="B15" s="102"/>
      <c r="C15" s="103"/>
      <c r="D15" s="103"/>
    </row>
    <row r="16" spans="1:5" x14ac:dyDescent="0.25">
      <c r="A16" s="105"/>
      <c r="B16" s="102"/>
      <c r="C16" s="103"/>
      <c r="D16" s="103"/>
    </row>
    <row r="17" spans="1:6" x14ac:dyDescent="0.25">
      <c r="A17" s="105"/>
      <c r="B17" s="102"/>
      <c r="C17" s="103"/>
      <c r="D17" s="103"/>
    </row>
    <row r="18" spans="1:6" x14ac:dyDescent="0.25">
      <c r="A18" s="106"/>
      <c r="B18" s="102"/>
      <c r="C18" s="103"/>
      <c r="D18" s="103"/>
    </row>
    <row r="19" spans="1:6" x14ac:dyDescent="0.25">
      <c r="A19" s="54"/>
      <c r="C19" s="47"/>
      <c r="D19" s="48"/>
      <c r="F19" s="55"/>
    </row>
    <row r="20" spans="1:6" x14ac:dyDescent="0.25">
      <c r="A20" s="48"/>
      <c r="B20" s="79" t="s">
        <v>0</v>
      </c>
      <c r="C20" s="57">
        <f>IF(COUNT(D21:D26)&gt;0,AVERAGE(D21:D26),"'")</f>
        <v>0</v>
      </c>
      <c r="D20" s="48"/>
      <c r="E20" s="56" t="s">
        <v>77</v>
      </c>
    </row>
    <row r="21" spans="1:6" ht="30" x14ac:dyDescent="0.25">
      <c r="A21" s="48"/>
      <c r="B21" s="80" t="s">
        <v>60</v>
      </c>
      <c r="C21" s="75"/>
      <c r="D21" s="58">
        <f>IF(C21="Oui",1,IF(C21="Partiel",0.5,IF(C21="na","'",0)))</f>
        <v>0</v>
      </c>
      <c r="E21" s="97"/>
      <c r="F21" s="59"/>
    </row>
    <row r="22" spans="1:6" ht="30" x14ac:dyDescent="0.25">
      <c r="A22" s="48"/>
      <c r="B22" s="80" t="s">
        <v>61</v>
      </c>
      <c r="C22" s="76"/>
      <c r="D22" s="58">
        <f t="shared" ref="D22:D26" si="0">IF(C22="Oui",1,IF(C22="Partiel",0.5,IF(C22="na","'",0)))</f>
        <v>0</v>
      </c>
      <c r="E22" s="97"/>
      <c r="F22" s="59"/>
    </row>
    <row r="23" spans="1:6" ht="30" x14ac:dyDescent="0.25">
      <c r="A23" s="48"/>
      <c r="B23" s="80" t="s">
        <v>62</v>
      </c>
      <c r="C23" s="76"/>
      <c r="D23" s="58">
        <f t="shared" si="0"/>
        <v>0</v>
      </c>
      <c r="E23" s="97"/>
      <c r="F23" s="59"/>
    </row>
    <row r="24" spans="1:6" ht="30" x14ac:dyDescent="0.25">
      <c r="A24" s="48"/>
      <c r="B24" s="81" t="s">
        <v>30</v>
      </c>
      <c r="C24" s="76"/>
      <c r="D24" s="58">
        <f t="shared" si="0"/>
        <v>0</v>
      </c>
      <c r="E24" s="97"/>
      <c r="F24" s="59"/>
    </row>
    <row r="25" spans="1:6" ht="30" x14ac:dyDescent="0.25">
      <c r="A25" s="48"/>
      <c r="B25" s="82" t="s">
        <v>31</v>
      </c>
      <c r="C25" s="76"/>
      <c r="D25" s="58">
        <f t="shared" si="0"/>
        <v>0</v>
      </c>
      <c r="E25" s="97"/>
      <c r="F25" s="59"/>
    </row>
    <row r="26" spans="1:6" ht="30" x14ac:dyDescent="0.25">
      <c r="A26" s="48"/>
      <c r="B26" s="83" t="s">
        <v>63</v>
      </c>
      <c r="C26" s="76"/>
      <c r="D26" s="58">
        <f t="shared" si="0"/>
        <v>0</v>
      </c>
      <c r="E26" s="97"/>
      <c r="F26" s="59"/>
    </row>
    <row r="27" spans="1:6" x14ac:dyDescent="0.25">
      <c r="A27" s="48"/>
      <c r="B27" s="84"/>
      <c r="C27" s="47"/>
      <c r="D27" s="48"/>
    </row>
    <row r="28" spans="1:6" x14ac:dyDescent="0.25">
      <c r="A28" s="48"/>
      <c r="B28" s="79" t="s">
        <v>1</v>
      </c>
      <c r="C28" s="57">
        <f>AVERAGE(C30,C44,C54)</f>
        <v>0</v>
      </c>
      <c r="D28" s="48"/>
      <c r="E28" s="60"/>
    </row>
    <row r="29" spans="1:6" x14ac:dyDescent="0.25">
      <c r="A29" s="48"/>
      <c r="B29" s="85" t="e">
        <v>#REF!</v>
      </c>
      <c r="C29" s="61"/>
      <c r="D29" s="48"/>
      <c r="E29" s="60"/>
    </row>
    <row r="30" spans="1:6" x14ac:dyDescent="0.25">
      <c r="A30" s="48"/>
      <c r="B30" s="86" t="s">
        <v>2</v>
      </c>
      <c r="C30" s="57">
        <f>IF(COUNT(D31:D42)&gt;0,AVERAGE(D31:D42),"'")</f>
        <v>0</v>
      </c>
      <c r="D30" s="48"/>
      <c r="E30" s="62" t="s">
        <v>77</v>
      </c>
    </row>
    <row r="31" spans="1:6" ht="51.75" x14ac:dyDescent="0.25">
      <c r="A31" s="48"/>
      <c r="B31" s="87" t="s">
        <v>64</v>
      </c>
      <c r="C31" s="75"/>
      <c r="D31" s="58">
        <f t="shared" ref="D31:D42" si="1">IF(C31="Oui",1,IF(C31="Partiel",0.5,IF(C31="na","'",0)))</f>
        <v>0</v>
      </c>
      <c r="E31" s="97"/>
      <c r="F31" s="59"/>
    </row>
    <row r="32" spans="1:6" ht="17.25" x14ac:dyDescent="0.25">
      <c r="A32" s="48"/>
      <c r="B32" s="87" t="s">
        <v>32</v>
      </c>
      <c r="C32" s="76"/>
      <c r="D32" s="58">
        <f t="shared" si="1"/>
        <v>0</v>
      </c>
      <c r="E32" s="97"/>
      <c r="F32" s="59"/>
    </row>
    <row r="33" spans="1:6" ht="51.75" x14ac:dyDescent="0.25">
      <c r="A33" s="48"/>
      <c r="B33" s="87" t="s">
        <v>35</v>
      </c>
      <c r="C33" s="76"/>
      <c r="D33" s="58">
        <f t="shared" si="1"/>
        <v>0</v>
      </c>
      <c r="E33" s="97"/>
      <c r="F33" s="59"/>
    </row>
    <row r="34" spans="1:6" s="66" customFormat="1" ht="34.5" x14ac:dyDescent="0.25">
      <c r="A34" s="63"/>
      <c r="B34" s="88" t="s">
        <v>33</v>
      </c>
      <c r="C34" s="76"/>
      <c r="D34" s="64">
        <f t="shared" si="1"/>
        <v>0</v>
      </c>
      <c r="E34" s="97"/>
      <c r="F34" s="65"/>
    </row>
    <row r="35" spans="1:6" ht="34.5" x14ac:dyDescent="0.25">
      <c r="A35" s="63"/>
      <c r="B35" s="87" t="s">
        <v>36</v>
      </c>
      <c r="C35" s="76"/>
      <c r="D35" s="58">
        <f t="shared" si="1"/>
        <v>0</v>
      </c>
      <c r="E35" s="97"/>
      <c r="F35" s="59"/>
    </row>
    <row r="36" spans="1:6" ht="34.5" x14ac:dyDescent="0.25">
      <c r="A36" s="63"/>
      <c r="B36" s="87" t="s">
        <v>37</v>
      </c>
      <c r="C36" s="76"/>
      <c r="D36" s="58">
        <f t="shared" si="1"/>
        <v>0</v>
      </c>
      <c r="E36" s="97"/>
      <c r="F36" s="59"/>
    </row>
    <row r="37" spans="1:6" ht="34.5" x14ac:dyDescent="0.25">
      <c r="A37" s="63"/>
      <c r="B37" s="89" t="s">
        <v>38</v>
      </c>
      <c r="C37" s="76"/>
      <c r="D37" s="58">
        <f t="shared" si="1"/>
        <v>0</v>
      </c>
      <c r="E37" s="97"/>
      <c r="F37" s="59"/>
    </row>
    <row r="38" spans="1:6" ht="17.25" x14ac:dyDescent="0.25">
      <c r="A38" s="67"/>
      <c r="B38" s="87" t="s">
        <v>65</v>
      </c>
      <c r="C38" s="76"/>
      <c r="D38" s="58">
        <f t="shared" si="1"/>
        <v>0</v>
      </c>
      <c r="E38" s="97"/>
      <c r="F38" s="59"/>
    </row>
    <row r="39" spans="1:6" ht="34.5" x14ac:dyDescent="0.25">
      <c r="A39" s="67"/>
      <c r="B39" s="87" t="s">
        <v>66</v>
      </c>
      <c r="C39" s="76"/>
      <c r="D39" s="58">
        <f t="shared" si="1"/>
        <v>0</v>
      </c>
      <c r="E39" s="97"/>
      <c r="F39" s="59"/>
    </row>
    <row r="40" spans="1:6" ht="34.5" x14ac:dyDescent="0.25">
      <c r="A40" s="68"/>
      <c r="B40" s="87" t="s">
        <v>34</v>
      </c>
      <c r="C40" s="76"/>
      <c r="D40" s="58">
        <f t="shared" si="1"/>
        <v>0</v>
      </c>
      <c r="E40" s="97"/>
      <c r="F40" s="59"/>
    </row>
    <row r="41" spans="1:6" ht="34.5" x14ac:dyDescent="0.25">
      <c r="A41" s="67"/>
      <c r="B41" s="87" t="s">
        <v>39</v>
      </c>
      <c r="C41" s="76"/>
      <c r="D41" s="58">
        <f t="shared" si="1"/>
        <v>0</v>
      </c>
      <c r="E41" s="97"/>
      <c r="F41" s="59"/>
    </row>
    <row r="42" spans="1:6" ht="34.5" x14ac:dyDescent="0.25">
      <c r="A42" s="48"/>
      <c r="B42" s="87" t="s">
        <v>40</v>
      </c>
      <c r="C42" s="76"/>
      <c r="D42" s="58">
        <f t="shared" si="1"/>
        <v>0</v>
      </c>
      <c r="E42" s="97"/>
      <c r="F42" s="59"/>
    </row>
    <row r="43" spans="1:6" ht="17.25" x14ac:dyDescent="0.25">
      <c r="A43" s="48"/>
      <c r="B43" s="90"/>
      <c r="C43" s="47"/>
      <c r="D43" s="48"/>
    </row>
    <row r="44" spans="1:6" ht="17.45" customHeight="1" x14ac:dyDescent="0.25">
      <c r="A44" s="48"/>
      <c r="B44" s="86" t="s">
        <v>17</v>
      </c>
      <c r="C44" s="57">
        <f>IF(COUNT(D45:D52)&gt;0,AVERAGE(D45:D52),"'")</f>
        <v>0</v>
      </c>
      <c r="D44" s="48"/>
      <c r="E44" s="62" t="s">
        <v>77</v>
      </c>
    </row>
    <row r="45" spans="1:6" ht="51.75" x14ac:dyDescent="0.25">
      <c r="A45" s="48"/>
      <c r="B45" s="87" t="s">
        <v>67</v>
      </c>
      <c r="C45" s="76"/>
      <c r="D45" s="58">
        <f t="shared" ref="D45:D52" si="2">IF(C45="Oui",1,IF(C45="Partiel",0.5,IF(C45="na","'",0)))</f>
        <v>0</v>
      </c>
      <c r="E45" s="97"/>
      <c r="F45" s="59"/>
    </row>
    <row r="46" spans="1:6" ht="17.25" x14ac:dyDescent="0.25">
      <c r="A46" s="69"/>
      <c r="B46" s="88" t="s">
        <v>41</v>
      </c>
      <c r="C46" s="76"/>
      <c r="D46" s="58">
        <f t="shared" si="2"/>
        <v>0</v>
      </c>
      <c r="E46" s="97"/>
      <c r="F46" s="59"/>
    </row>
    <row r="47" spans="1:6" ht="34.5" x14ac:dyDescent="0.25">
      <c r="A47" s="67"/>
      <c r="B47" s="87" t="s">
        <v>42</v>
      </c>
      <c r="C47" s="76"/>
      <c r="D47" s="58">
        <f t="shared" si="2"/>
        <v>0</v>
      </c>
      <c r="E47" s="97"/>
      <c r="F47" s="59"/>
    </row>
    <row r="48" spans="1:6" ht="17.25" x14ac:dyDescent="0.25">
      <c r="A48" s="67"/>
      <c r="B48" s="89" t="s">
        <v>43</v>
      </c>
      <c r="C48" s="76"/>
      <c r="D48" s="58"/>
      <c r="E48" s="97"/>
      <c r="F48" s="59"/>
    </row>
    <row r="49" spans="1:6" ht="34.5" x14ac:dyDescent="0.25">
      <c r="A49" s="70"/>
      <c r="B49" s="89" t="s">
        <v>44</v>
      </c>
      <c r="C49" s="76"/>
      <c r="D49" s="58"/>
      <c r="E49" s="97"/>
      <c r="F49" s="59"/>
    </row>
    <row r="50" spans="1:6" ht="34.5" x14ac:dyDescent="0.25">
      <c r="A50" s="67"/>
      <c r="B50" s="89" t="s">
        <v>45</v>
      </c>
      <c r="C50" s="76"/>
      <c r="D50" s="58">
        <f t="shared" si="2"/>
        <v>0</v>
      </c>
      <c r="E50" s="97"/>
      <c r="F50" s="59"/>
    </row>
    <row r="51" spans="1:6" ht="34.5" x14ac:dyDescent="0.25">
      <c r="A51" s="67"/>
      <c r="B51" s="89" t="s">
        <v>46</v>
      </c>
      <c r="C51" s="76"/>
      <c r="D51" s="58"/>
      <c r="E51" s="97"/>
      <c r="F51" s="59"/>
    </row>
    <row r="52" spans="1:6" ht="34.5" x14ac:dyDescent="0.25">
      <c r="A52" s="68"/>
      <c r="B52" s="89" t="s">
        <v>68</v>
      </c>
      <c r="C52" s="76"/>
      <c r="D52" s="58">
        <f t="shared" si="2"/>
        <v>0</v>
      </c>
      <c r="E52" s="97"/>
      <c r="F52" s="59"/>
    </row>
    <row r="53" spans="1:6" x14ac:dyDescent="0.25">
      <c r="A53" s="48"/>
      <c r="B53" s="84"/>
      <c r="C53" s="47"/>
      <c r="D53" s="48"/>
    </row>
    <row r="54" spans="1:6" x14ac:dyDescent="0.25">
      <c r="A54" s="48"/>
      <c r="B54" s="86" t="s">
        <v>19</v>
      </c>
      <c r="C54" s="57">
        <f>IF(COUNT(D55:D56)&gt;0,AVERAGE(D55:D56),"'")</f>
        <v>0</v>
      </c>
      <c r="D54" s="48"/>
      <c r="E54" s="62" t="s">
        <v>77</v>
      </c>
    </row>
    <row r="55" spans="1:6" ht="51.75" x14ac:dyDescent="0.25">
      <c r="A55" s="48"/>
      <c r="B55" s="87" t="s">
        <v>47</v>
      </c>
      <c r="C55" s="75"/>
      <c r="D55" s="58">
        <f t="shared" ref="D55:D56" si="3">IF(C55="Oui",1,IF(C55="Partiel",0.5,IF(C55="na","'",0)))</f>
        <v>0</v>
      </c>
      <c r="E55" s="97"/>
      <c r="F55" s="59"/>
    </row>
    <row r="56" spans="1:6" ht="17.25" x14ac:dyDescent="0.25">
      <c r="A56" s="48"/>
      <c r="B56" s="87" t="s">
        <v>48</v>
      </c>
      <c r="C56" s="76"/>
      <c r="D56" s="58">
        <f t="shared" si="3"/>
        <v>0</v>
      </c>
      <c r="E56" s="97"/>
      <c r="F56" s="59"/>
    </row>
    <row r="57" spans="1:6" x14ac:dyDescent="0.25">
      <c r="A57" s="48"/>
      <c r="B57" s="84"/>
      <c r="C57" s="47"/>
      <c r="D57" s="48"/>
      <c r="E57" s="60"/>
    </row>
    <row r="58" spans="1:6" x14ac:dyDescent="0.25">
      <c r="A58" s="48"/>
      <c r="B58" s="91" t="s">
        <v>3</v>
      </c>
      <c r="C58" s="57">
        <f>AVERAGE(C60,C66)</f>
        <v>0</v>
      </c>
      <c r="D58" s="48"/>
      <c r="E58" s="60"/>
    </row>
    <row r="59" spans="1:6" x14ac:dyDescent="0.25">
      <c r="A59" s="48"/>
      <c r="B59" s="84"/>
      <c r="C59" s="47"/>
      <c r="D59" s="48"/>
      <c r="E59" s="60"/>
    </row>
    <row r="60" spans="1:6" ht="15.6" customHeight="1" x14ac:dyDescent="0.25">
      <c r="A60" s="48"/>
      <c r="B60" s="86" t="s">
        <v>18</v>
      </c>
      <c r="C60" s="57">
        <f>IF(COUNT(D61:D64)&gt;0,AVERAGE(D61:D64),"'")</f>
        <v>0</v>
      </c>
      <c r="D60" s="48"/>
      <c r="E60" s="62" t="s">
        <v>77</v>
      </c>
    </row>
    <row r="61" spans="1:6" ht="51.75" x14ac:dyDescent="0.25">
      <c r="A61" s="48"/>
      <c r="B61" s="87" t="s">
        <v>52</v>
      </c>
      <c r="C61" s="75"/>
      <c r="D61" s="58">
        <f t="shared" ref="D61:D64" si="4">IF(C61="Oui",1,IF(C61="Partiel",0.5,IF(C61="na","'",0)))</f>
        <v>0</v>
      </c>
      <c r="E61" s="97"/>
      <c r="F61" s="59"/>
    </row>
    <row r="62" spans="1:6" ht="17.25" x14ac:dyDescent="0.25">
      <c r="A62" s="48"/>
      <c r="B62" s="87" t="s">
        <v>49</v>
      </c>
      <c r="C62" s="76"/>
      <c r="D62" s="58">
        <f t="shared" si="4"/>
        <v>0</v>
      </c>
      <c r="E62" s="97"/>
      <c r="F62" s="59"/>
    </row>
    <row r="63" spans="1:6" ht="34.5" x14ac:dyDescent="0.25">
      <c r="A63" s="48"/>
      <c r="B63" s="87" t="s">
        <v>50</v>
      </c>
      <c r="C63" s="76"/>
      <c r="D63" s="58">
        <f t="shared" si="4"/>
        <v>0</v>
      </c>
      <c r="E63" s="97"/>
      <c r="F63" s="59"/>
    </row>
    <row r="64" spans="1:6" ht="51.75" x14ac:dyDescent="0.25">
      <c r="A64" s="48"/>
      <c r="B64" s="87" t="s">
        <v>51</v>
      </c>
      <c r="C64" s="76"/>
      <c r="D64" s="58">
        <f t="shared" si="4"/>
        <v>0</v>
      </c>
      <c r="E64" s="97"/>
      <c r="F64" s="59"/>
    </row>
    <row r="65" spans="1:6" x14ac:dyDescent="0.25">
      <c r="A65" s="48"/>
      <c r="B65" s="92"/>
      <c r="C65" s="71"/>
      <c r="D65" s="48"/>
      <c r="E65" s="60"/>
    </row>
    <row r="66" spans="1:6" x14ac:dyDescent="0.25">
      <c r="A66" s="48"/>
      <c r="B66" s="86" t="s">
        <v>29</v>
      </c>
      <c r="C66" s="57">
        <f>IF(COUNT(D67:D67)&gt;0,AVERAGE(D67:D67),"'")</f>
        <v>0</v>
      </c>
      <c r="D66" s="48"/>
      <c r="E66" s="62" t="s">
        <v>77</v>
      </c>
    </row>
    <row r="67" spans="1:6" ht="30" x14ac:dyDescent="0.25">
      <c r="A67" s="48"/>
      <c r="B67" s="93" t="s">
        <v>53</v>
      </c>
      <c r="C67" s="75"/>
      <c r="D67" s="58">
        <f t="shared" ref="D67" si="5">IF(C67="Oui",1,IF(C67="Partiel",0.5,IF(C67="na","'",0)))</f>
        <v>0</v>
      </c>
      <c r="E67" s="97"/>
      <c r="F67" s="59"/>
    </row>
    <row r="68" spans="1:6" x14ac:dyDescent="0.25">
      <c r="A68" s="48"/>
      <c r="B68" s="84"/>
      <c r="C68" s="47"/>
      <c r="D68" s="48"/>
    </row>
    <row r="69" spans="1:6" x14ac:dyDescent="0.25">
      <c r="A69" s="48"/>
      <c r="B69" s="91" t="s">
        <v>4</v>
      </c>
      <c r="C69" s="96">
        <f>IF(COUNT(D70:D73)&gt;0,AVERAGE(D70:D73),"'")</f>
        <v>0</v>
      </c>
      <c r="D69" s="48"/>
      <c r="E69" s="56" t="s">
        <v>77</v>
      </c>
    </row>
    <row r="70" spans="1:6" ht="34.5" x14ac:dyDescent="0.25">
      <c r="A70" s="48"/>
      <c r="B70" s="87" t="s">
        <v>69</v>
      </c>
      <c r="C70" s="76"/>
      <c r="D70" s="95">
        <f t="shared" ref="D70:D73" si="6">IF(C70="Oui",1,IF(C70="Partiel",0.5,IF(C70="na","'",0)))</f>
        <v>0</v>
      </c>
      <c r="E70" s="97"/>
      <c r="F70" s="59"/>
    </row>
    <row r="71" spans="1:6" ht="51.75" x14ac:dyDescent="0.25">
      <c r="A71" s="48"/>
      <c r="B71" s="87" t="s">
        <v>70</v>
      </c>
      <c r="C71" s="76"/>
      <c r="D71" s="95">
        <f t="shared" si="6"/>
        <v>0</v>
      </c>
      <c r="E71" s="97"/>
      <c r="F71" s="59"/>
    </row>
    <row r="72" spans="1:6" x14ac:dyDescent="0.25">
      <c r="A72" s="48"/>
      <c r="B72" s="94" t="s">
        <v>71</v>
      </c>
      <c r="C72" s="76"/>
      <c r="D72" s="95">
        <f t="shared" si="6"/>
        <v>0</v>
      </c>
      <c r="E72" s="97"/>
      <c r="F72" s="59"/>
    </row>
    <row r="73" spans="1:6" x14ac:dyDescent="0.25">
      <c r="A73" s="48"/>
      <c r="B73" s="94" t="s">
        <v>72</v>
      </c>
      <c r="C73" s="76"/>
      <c r="D73" s="95">
        <f t="shared" si="6"/>
        <v>0</v>
      </c>
      <c r="E73" s="97"/>
      <c r="F73" s="59"/>
    </row>
    <row r="74" spans="1:6" x14ac:dyDescent="0.25">
      <c r="B74" s="72"/>
      <c r="C74" s="73"/>
      <c r="E74" s="60"/>
    </row>
  </sheetData>
  <sheetProtection algorithmName="SHA-512" hashValue="UXsYtbWopITIc9fcoxo0l6RDdYboWYbIBy2/oEbUmL8wZ47FOkd3WWepLwKKKe5mp+UM4T4v02WuaZbU9Jz7MA==" saltValue="2FnOAFZAC7fOBcd+DM9o1w==" spinCount="100000" sheet="1" objects="1" scenarios="1"/>
  <mergeCells count="3">
    <mergeCell ref="B15:D18"/>
    <mergeCell ref="A15:A18"/>
    <mergeCell ref="A1:E1"/>
  </mergeCells>
  <conditionalFormatting sqref="C20">
    <cfRule type="cellIs" dxfId="29" priority="25" stopIfTrue="1" operator="greaterThanOrEqual">
      <formula>0.8</formula>
    </cfRule>
    <cfRule type="cellIs" dxfId="28" priority="26" stopIfTrue="1" operator="between">
      <formula>0.5</formula>
      <formula>0.799</formula>
    </cfRule>
    <cfRule type="cellIs" dxfId="27" priority="27" stopIfTrue="1" operator="lessThan">
      <formula>0.5</formula>
    </cfRule>
  </conditionalFormatting>
  <conditionalFormatting sqref="B13">
    <cfRule type="cellIs" dxfId="26" priority="22" stopIfTrue="1" operator="greaterThanOrEqual">
      <formula>0.8</formula>
    </cfRule>
    <cfRule type="cellIs" dxfId="25" priority="23" stopIfTrue="1" operator="between">
      <formula>0.5</formula>
      <formula>0.799</formula>
    </cfRule>
    <cfRule type="cellIs" dxfId="24" priority="24" stopIfTrue="1" operator="lessThan">
      <formula>0.5</formula>
    </cfRule>
  </conditionalFormatting>
  <conditionalFormatting sqref="C28">
    <cfRule type="cellIs" dxfId="23" priority="28" stopIfTrue="1" operator="greaterThanOrEqual">
      <formula>0.8</formula>
    </cfRule>
    <cfRule type="cellIs" dxfId="22" priority="29" stopIfTrue="1" operator="between">
      <formula>0.5</formula>
      <formula>0.799</formula>
    </cfRule>
    <cfRule type="cellIs" dxfId="21" priority="30" stopIfTrue="1" operator="lessThan">
      <formula>0.5</formula>
    </cfRule>
  </conditionalFormatting>
  <conditionalFormatting sqref="C30">
    <cfRule type="cellIs" dxfId="20" priority="19" stopIfTrue="1" operator="greaterThanOrEqual">
      <formula>0.8</formula>
    </cfRule>
    <cfRule type="cellIs" dxfId="19" priority="20" stopIfTrue="1" operator="between">
      <formula>0.5</formula>
      <formula>0.799</formula>
    </cfRule>
    <cfRule type="cellIs" dxfId="18" priority="21" stopIfTrue="1" operator="lessThan">
      <formula>0.5</formula>
    </cfRule>
  </conditionalFormatting>
  <conditionalFormatting sqref="C69">
    <cfRule type="cellIs" dxfId="17" priority="16" stopIfTrue="1" operator="greaterThanOrEqual">
      <formula>0.8</formula>
    </cfRule>
    <cfRule type="cellIs" dxfId="16" priority="17" stopIfTrue="1" operator="between">
      <formula>0.5</formula>
      <formula>0.799</formula>
    </cfRule>
    <cfRule type="cellIs" dxfId="15" priority="18" stopIfTrue="1" operator="lessThan">
      <formula>0.5</formula>
    </cfRule>
  </conditionalFormatting>
  <conditionalFormatting sqref="C58">
    <cfRule type="cellIs" dxfId="14" priority="13" stopIfTrue="1" operator="greaterThanOrEqual">
      <formula>0.8</formula>
    </cfRule>
    <cfRule type="cellIs" dxfId="13" priority="14" stopIfTrue="1" operator="between">
      <formula>0.5</formula>
      <formula>0.799</formula>
    </cfRule>
    <cfRule type="cellIs" dxfId="12" priority="15" stopIfTrue="1" operator="lessThan">
      <formula>0.5</formula>
    </cfRule>
  </conditionalFormatting>
  <conditionalFormatting sqref="C44">
    <cfRule type="cellIs" dxfId="11" priority="10" stopIfTrue="1" operator="greaterThanOrEqual">
      <formula>0.8</formula>
    </cfRule>
    <cfRule type="cellIs" dxfId="10" priority="11" stopIfTrue="1" operator="between">
      <formula>0.5</formula>
      <formula>0.799</formula>
    </cfRule>
    <cfRule type="cellIs" dxfId="9" priority="12" stopIfTrue="1" operator="lessThan">
      <formula>0.5</formula>
    </cfRule>
  </conditionalFormatting>
  <conditionalFormatting sqref="C54">
    <cfRule type="cellIs" dxfId="8" priority="7" stopIfTrue="1" operator="greaterThanOrEqual">
      <formula>0.8</formula>
    </cfRule>
    <cfRule type="cellIs" dxfId="7" priority="8" stopIfTrue="1" operator="between">
      <formula>0.5</formula>
      <formula>0.799</formula>
    </cfRule>
    <cfRule type="cellIs" dxfId="6" priority="9" stopIfTrue="1" operator="lessThan">
      <formula>0.5</formula>
    </cfRule>
  </conditionalFormatting>
  <conditionalFormatting sqref="C60">
    <cfRule type="cellIs" dxfId="5" priority="4" stopIfTrue="1" operator="greaterThanOrEqual">
      <formula>0.8</formula>
    </cfRule>
    <cfRule type="cellIs" dxfId="4" priority="5" stopIfTrue="1" operator="between">
      <formula>0.5</formula>
      <formula>0.799</formula>
    </cfRule>
    <cfRule type="cellIs" dxfId="3" priority="6" stopIfTrue="1" operator="lessThan">
      <formula>0.5</formula>
    </cfRule>
  </conditionalFormatting>
  <conditionalFormatting sqref="C66">
    <cfRule type="cellIs" dxfId="2" priority="1" stopIfTrue="1" operator="greaterThanOrEqual">
      <formula>0.8</formula>
    </cfRule>
    <cfRule type="cellIs" dxfId="1" priority="2" stopIfTrue="1" operator="between">
      <formula>0.5</formula>
      <formula>0.799</formula>
    </cfRule>
    <cfRule type="cellIs" dxfId="0" priority="3" stopIfTrue="1" operator="lessThan">
      <formula>0.5</formula>
    </cfRule>
  </conditionalFormatting>
  <dataValidations count="1">
    <dataValidation type="list" allowBlank="1" showInputMessage="1" showErrorMessage="1" sqref="C21:C26 C45:C52 C55:C56 C61:C64 C67 C31:C42 C70:C73">
      <formula1>"Oui,Non,Partiel,na"</formula1>
    </dataValidation>
  </dataValidations>
  <pageMargins left="0.7" right="0.7" top="0.75" bottom="0.75" header="0.3" footer="0.3"/>
  <pageSetup paperSize="9" scale="56" fitToHeight="0" orientation="portrait" r:id="rId1"/>
  <headerFooter>
    <oddHeader xml:space="preserve">&amp;L&amp;9&amp;K03+000&amp;G
&amp;R&amp;9&amp;K03+000    2/ Réaliser des charges virales sur OPP &amp;G
</oddHeader>
    <oddFooter>&amp;L&amp;8&amp;K03+000&amp;F / &amp;K01+000&amp;A
&amp;KC8C8C8Tous droits réservés. 2019 © Toolkit OPP-ERA - Outil développé en collaboration avec IQLS&amp;R&amp;8&amp;K03+000&amp;P&amp;K000000/&amp;N&amp;K03+000
&amp;KC8C8C8https://toolkit-chargevirale-oppera.solthis.org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88884DC5BFB342B3F38DB609701C7D" ma:contentTypeVersion="" ma:contentTypeDescription="Crée un document." ma:contentTypeScope="" ma:versionID="d197f06cc27d45cf14d4f8208d348ee8">
  <xsd:schema xmlns:xsd="http://www.w3.org/2001/XMLSchema" xmlns:xs="http://www.w3.org/2001/XMLSchema" xmlns:p="http://schemas.microsoft.com/office/2006/metadata/properties" xmlns:ns2="82f9f10d-2140-46cf-8ce4-67a071b4d652" xmlns:ns3="6bea2a7f-f010-4365-ab13-ffedb3990a25" targetNamespace="http://schemas.microsoft.com/office/2006/metadata/properties" ma:root="true" ma:fieldsID="9f7de9c3c5275a7f0b477411e9c9b266" ns2:_="" ns3:_="">
    <xsd:import namespace="82f9f10d-2140-46cf-8ce4-67a071b4d652"/>
    <xsd:import namespace="6bea2a7f-f010-4365-ab13-ffedb3990a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9f10d-2140-46cf-8ce4-67a071b4d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a2a7f-f010-4365-ab13-ffedb3990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BA6124-FB70-40F9-BC11-4594A9102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f9f10d-2140-46cf-8ce4-67a071b4d652"/>
    <ds:schemaRef ds:uri="6bea2a7f-f010-4365-ab13-ffedb3990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9D12D1-CA56-4746-B3D3-2C8AF6113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874CC-007F-45E9-9274-A0D1133C7AF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82f9f10d-2140-46cf-8ce4-67a071b4d65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bea2a7f-f010-4365-ab13-ffedb3990a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Page de garde</vt:lpstr>
      <vt:lpstr>Consignes</vt:lpstr>
      <vt:lpstr>Synthèse</vt:lpstr>
      <vt:lpstr>Agent 1</vt:lpstr>
      <vt:lpstr>Agent 2</vt:lpstr>
      <vt:lpstr>'Agent 1'!Zone_d_impression</vt:lpstr>
      <vt:lpstr>'Agent 2'!Zone_d_impression</vt:lpstr>
      <vt:lpstr>Synthèse!Zone_d_impression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Guillerme</dc:creator>
  <cp:lastModifiedBy>Jeanne ROUSSEL</cp:lastModifiedBy>
  <cp:lastPrinted>2019-10-17T13:39:55Z</cp:lastPrinted>
  <dcterms:created xsi:type="dcterms:W3CDTF">2017-11-28T15:22:34Z</dcterms:created>
  <dcterms:modified xsi:type="dcterms:W3CDTF">2019-10-21T10:57:55Z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0x0101008288884DC5BFB342B3F38DB609701C7D</vt:lpwstr>
  </property>
</Properties>
</file>